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1475" tabRatio="617" activeTab="5"/>
  </bookViews>
  <sheets>
    <sheet name="Highland t.ship" sheetId="1" r:id="rId1"/>
    <sheet name="Union t.ship" sheetId="2" r:id="rId2"/>
    <sheet name="Elk Creek T.ship" sheetId="3" r:id="rId3"/>
    <sheet name="W Muddy t.ship" sheetId="4" r:id="rId4"/>
    <sheet name="Baseline W Sheet" sheetId="5" r:id="rId5"/>
    <sheet name="Summary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<sst xmlns="http://schemas.openxmlformats.org/spreadsheetml/2006/main" count="930" uniqueCount="149">
  <si>
    <t>NRD_No</t>
  </si>
  <si>
    <t>Format Date</t>
  </si>
  <si>
    <t>Stick Up</t>
  </si>
  <si>
    <t>Surface El</t>
  </si>
  <si>
    <t>MP Depth</t>
  </si>
  <si>
    <t>G-22</t>
  </si>
  <si>
    <t>G-23</t>
  </si>
  <si>
    <t>G-35</t>
  </si>
  <si>
    <t>G-36</t>
  </si>
  <si>
    <t>True Depth</t>
  </si>
  <si>
    <t>G Water elevation</t>
  </si>
  <si>
    <t>01-03 Average</t>
  </si>
  <si>
    <t>02-04 Average</t>
  </si>
  <si>
    <t>Change from Baseline</t>
  </si>
  <si>
    <t>CHANGE</t>
  </si>
  <si>
    <t>01-03 RA</t>
  </si>
  <si>
    <t>YEAR Rolling Ave</t>
  </si>
  <si>
    <t>05-07 RA</t>
  </si>
  <si>
    <t>04-06 RA</t>
  </si>
  <si>
    <t>03-05 RA</t>
  </si>
  <si>
    <t>02-04 RA</t>
  </si>
  <si>
    <t>1981-1985</t>
  </si>
  <si>
    <t>G-21</t>
  </si>
  <si>
    <t>G-33</t>
  </si>
  <si>
    <t>G-34</t>
  </si>
  <si>
    <t>G-37</t>
  </si>
  <si>
    <t>G-24</t>
  </si>
  <si>
    <t>G-25</t>
  </si>
  <si>
    <t>G-38</t>
  </si>
  <si>
    <t>G-17</t>
  </si>
  <si>
    <t>G-18</t>
  </si>
  <si>
    <t>G-19</t>
  </si>
  <si>
    <t>G-31</t>
  </si>
  <si>
    <t>G-32</t>
  </si>
  <si>
    <t>AVERAGES</t>
  </si>
  <si>
    <t>G-18X</t>
  </si>
  <si>
    <t>T.Ship</t>
  </si>
  <si>
    <t>5-21 Highland</t>
  </si>
  <si>
    <t>T. Ship Averages</t>
  </si>
  <si>
    <t>5-22 Union</t>
  </si>
  <si>
    <t>5-23 Elk Creek</t>
  </si>
  <si>
    <t>5-24 W Muddy</t>
  </si>
  <si>
    <t>G-18 &amp; G-18X</t>
  </si>
  <si>
    <t>G-32 *</t>
  </si>
  <si>
    <t>*   G-32  had no data for Spring of 2002.</t>
  </si>
  <si>
    <t>Change from baseline elevation</t>
  </si>
  <si>
    <t>06-08 RA</t>
  </si>
  <si>
    <t>3 YEAR Rolling Ave</t>
  </si>
  <si>
    <t>03-05 Average</t>
  </si>
  <si>
    <t>04-06 Average</t>
  </si>
  <si>
    <t>05-07 Average</t>
  </si>
  <si>
    <t>06-08 Average</t>
  </si>
  <si>
    <t>07-09  RA</t>
  </si>
  <si>
    <t>06-08   RA</t>
  </si>
  <si>
    <t>81-85 Baseline Ave</t>
  </si>
  <si>
    <t>04-06   RA</t>
  </si>
  <si>
    <t xml:space="preserve">05-07   RA </t>
  </si>
  <si>
    <t>01-03  RA</t>
  </si>
  <si>
    <t>01-03   RA</t>
  </si>
  <si>
    <t>03-05   RA</t>
  </si>
  <si>
    <t xml:space="preserve">04-06   RA </t>
  </si>
  <si>
    <t>05-07   RA</t>
  </si>
  <si>
    <t>06-08  RA</t>
  </si>
  <si>
    <t>07-09 RA</t>
  </si>
  <si>
    <t>07-09 Average</t>
  </si>
  <si>
    <t>Year</t>
  </si>
  <si>
    <t>Tship</t>
  </si>
  <si>
    <t>Range</t>
  </si>
  <si>
    <t>Sect</t>
  </si>
  <si>
    <t>Groundwater El</t>
  </si>
  <si>
    <t>Baseline Averages</t>
  </si>
  <si>
    <t>G-60</t>
  </si>
  <si>
    <t>G-61</t>
  </si>
  <si>
    <t>G-62</t>
  </si>
  <si>
    <t>G-63</t>
  </si>
  <si>
    <t>G-20X</t>
  </si>
  <si>
    <t xml:space="preserve">G-24  </t>
  </si>
  <si>
    <t>G-023906</t>
  </si>
  <si>
    <t>G-003609</t>
  </si>
  <si>
    <t>G-034016</t>
  </si>
  <si>
    <t>G-053477</t>
  </si>
  <si>
    <t>G-037887</t>
  </si>
  <si>
    <t>G-036667</t>
  </si>
  <si>
    <t>G-039630</t>
  </si>
  <si>
    <t>G-044469</t>
  </si>
  <si>
    <t>G-035516</t>
  </si>
  <si>
    <t>G-040448</t>
  </si>
  <si>
    <t>G-040750</t>
  </si>
  <si>
    <t>G-052348</t>
  </si>
  <si>
    <t>G-027856</t>
  </si>
  <si>
    <t>G-036906</t>
  </si>
  <si>
    <t>G-038189</t>
  </si>
  <si>
    <t>G-041390</t>
  </si>
  <si>
    <t>08-10 RA</t>
  </si>
  <si>
    <t>08-10 Average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</si>
  <si>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</si>
  <si>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</si>
  <si>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</si>
  <si>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</si>
  <si>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</si>
  <si>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</si>
  <si>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</si>
  <si>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</si>
  <si>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09-11 RA</t>
  </si>
  <si>
    <t>09-11 Average</t>
  </si>
  <si>
    <t>2009-11</t>
  </si>
  <si>
    <t>10-12 Average</t>
  </si>
  <si>
    <t>2010-12</t>
  </si>
  <si>
    <t>10-12 RA</t>
  </si>
  <si>
    <t>11-13 RA</t>
  </si>
  <si>
    <t>10-12   RA</t>
  </si>
  <si>
    <t>ROLLING AVERAGE</t>
  </si>
  <si>
    <t>11-13 Average</t>
  </si>
  <si>
    <t>2011-13</t>
  </si>
  <si>
    <t>12-14 RA</t>
  </si>
  <si>
    <t>12-14 Average</t>
  </si>
  <si>
    <t>2012-14</t>
  </si>
  <si>
    <t>13-15 RA</t>
  </si>
  <si>
    <t>13-15 Average</t>
  </si>
  <si>
    <t>2013-15</t>
  </si>
  <si>
    <t>G-131</t>
  </si>
  <si>
    <t>G-107</t>
  </si>
  <si>
    <t>Baseline</t>
  </si>
  <si>
    <t>14-16 RA</t>
  </si>
  <si>
    <t>15-17 RA</t>
  </si>
  <si>
    <t>14-16 Average</t>
  </si>
  <si>
    <t>15-17 Average</t>
  </si>
  <si>
    <t>2014-16</t>
  </si>
  <si>
    <t>2015-17</t>
  </si>
  <si>
    <t>16-18 Average</t>
  </si>
  <si>
    <t>16-18 RA</t>
  </si>
  <si>
    <t>2016-18</t>
  </si>
  <si>
    <t>5/101/16</t>
  </si>
  <si>
    <t>AVERAGE</t>
  </si>
  <si>
    <r>
      <t>Baseline Average</t>
    </r>
    <r>
      <rPr>
        <b/>
        <sz val="12"/>
        <color indexed="10"/>
        <rFont val="Trebuchet MS"/>
        <family val="2"/>
      </rPr>
      <t xml:space="preserve"> Adjusted</t>
    </r>
  </si>
  <si>
    <t>81 - 85 Baseline Average</t>
  </si>
  <si>
    <t>Adjusted Baseline</t>
  </si>
  <si>
    <t>17-19 Average</t>
  </si>
  <si>
    <t>2017-19</t>
  </si>
  <si>
    <t>17-19 RA</t>
  </si>
  <si>
    <t>18-20 RA</t>
  </si>
  <si>
    <t>18-20 Average</t>
  </si>
  <si>
    <t>2018-20</t>
  </si>
  <si>
    <t>19-21 RA</t>
  </si>
  <si>
    <t>19-21 Average</t>
  </si>
  <si>
    <t>2019-21</t>
  </si>
  <si>
    <t>20-22 RA</t>
  </si>
  <si>
    <t>20-22 Average</t>
  </si>
  <si>
    <t>2020-22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</si>
</sst>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[$-409]dddd\,\ mmmm\ dd\,\ yyyy"/>
    <numFmt numFmtId="167" formatCode="0.0"/>
    <numFmt numFmtId="168" formatCode="m/d/yyyy;@"/>
  </numFmts>
  <fonts count="66"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trike/>
      <sz val="11"/>
      <color indexed="8"/>
      <name val="Trebuchet MS"/>
      <family val="2"/>
    </font>
    <font>
      <b/>
      <sz val="12"/>
      <color indexed="10"/>
      <name val="Trebuchet MS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" fontId="6" fillId="33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" fontId="9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2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 wrapText="1"/>
    </xf>
    <xf numFmtId="2" fontId="11" fillId="33" borderId="12" xfId="0" applyNumberFormat="1" applyFont="1" applyFill="1" applyBorder="1" applyAlignment="1">
      <alignment horizontal="center" wrapText="1"/>
    </xf>
    <xf numFmtId="167" fontId="11" fillId="33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2" fontId="12" fillId="0" borderId="13" xfId="0" applyNumberFormat="1" applyFont="1" applyFill="1" applyBorder="1" applyAlignment="1">
      <alignment horizontal="right" wrapText="1"/>
    </xf>
    <xf numFmtId="167" fontId="12" fillId="0" borderId="13" xfId="0" applyNumberFormat="1" applyFont="1" applyFill="1" applyBorder="1" applyAlignment="1">
      <alignment horizontal="right"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67" fontId="11" fillId="33" borderId="14" xfId="0" applyNumberFormat="1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>
      <alignment horizontal="right" wrapText="1"/>
    </xf>
    <xf numFmtId="16" fontId="6" fillId="34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/>
    </xf>
    <xf numFmtId="2" fontId="8" fillId="36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2" fontId="61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4" fontId="6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3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64" fillId="0" borderId="10" xfId="0" applyFont="1" applyFill="1" applyBorder="1" applyAlignment="1">
      <alignment horizontal="center" wrapText="1"/>
    </xf>
    <xf numFmtId="2" fontId="6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Tri-Basin NRD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Southern Gosper County Water Level Changes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245"/>
          <c:w val="0.79875"/>
          <c:h val="0.82625"/>
        </c:manualLayout>
      </c:layout>
      <c:lineChart>
        <c:grouping val="standard"/>
        <c:varyColors val="0"/>
        <c:ser>
          <c:idx val="0"/>
          <c:order val="0"/>
          <c:tx>
            <c:v>5-21 Highland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Summary!$E$7:$X$7</c:f>
              <c:numCache/>
            </c:numRef>
          </c:val>
          <c:smooth val="0"/>
        </c:ser>
        <c:ser>
          <c:idx val="1"/>
          <c:order val="1"/>
          <c:tx>
            <c:v>5-22 Union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Summary!$E$17:$X$17</c:f>
              <c:numCache/>
            </c:numRef>
          </c:val>
          <c:smooth val="0"/>
        </c:ser>
        <c:ser>
          <c:idx val="2"/>
          <c:order val="2"/>
          <c:tx>
            <c:v>5-23 Elk Creek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Summary!$E$24:$X$24</c:f>
              <c:numCache/>
            </c:numRef>
          </c:val>
          <c:smooth val="0"/>
        </c:ser>
        <c:ser>
          <c:idx val="3"/>
          <c:order val="3"/>
          <c:tx>
            <c:v>5-24 W Muddy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Summary!$E$32:$X$32</c:f>
              <c:numCache/>
            </c:numRef>
          </c:val>
          <c:smooth val="0"/>
        </c:ser>
        <c:marker val="1"/>
        <c:axId val="56011459"/>
        <c:axId val="34341084"/>
      </c:lineChart>
      <c:dateAx>
        <c:axId val="5601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Three Year Rolling Avg. Groundwater Levels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34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Difference from 1981-85 Avg. Groundwater Levels (Ft.)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.3965"/>
          <c:w val="0.1607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1</xdr:row>
      <xdr:rowOff>57150</xdr:rowOff>
    </xdr:from>
    <xdr:to>
      <xdr:col>39</xdr:col>
      <xdr:colOff>561975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18992850" y="647700"/>
        <a:ext cx="90297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zoomScalePageLayoutView="0" workbookViewId="0" topLeftCell="A1">
      <pane xSplit="11" topLeftCell="R1" activePane="topRight" state="frozen"/>
      <selection pane="topLeft" activeCell="A1" sqref="A1"/>
      <selection pane="topRight" activeCell="F106" sqref="F106"/>
    </sheetView>
  </sheetViews>
  <sheetFormatPr defaultColWidth="9.140625" defaultRowHeight="12.75"/>
  <cols>
    <col min="1" max="1" width="10.7109375" style="15" customWidth="1"/>
    <col min="2" max="2" width="13.8515625" style="15" customWidth="1"/>
    <col min="3" max="3" width="14.140625" style="15" customWidth="1"/>
    <col min="4" max="4" width="8.28125" style="15" customWidth="1"/>
    <col min="5" max="5" width="9.57421875" style="19" bestFit="1" customWidth="1"/>
    <col min="6" max="6" width="9.28125" style="19" bestFit="1" customWidth="1"/>
    <col min="7" max="8" width="11.57421875" style="19" customWidth="1"/>
    <col min="9" max="9" width="5.140625" style="15" customWidth="1"/>
    <col min="10" max="10" width="11.421875" style="15" customWidth="1"/>
    <col min="11" max="11" width="4.140625" style="15" customWidth="1"/>
    <col min="12" max="30" width="9.28125" style="15" customWidth="1"/>
    <col min="31" max="16384" width="9.140625" style="15" customWidth="1"/>
  </cols>
  <sheetData>
    <row r="1" spans="1:31" s="11" customFormat="1" ht="58.5" customHeight="1">
      <c r="A1" s="9" t="s">
        <v>0</v>
      </c>
      <c r="B1" s="9"/>
      <c r="C1" s="10" t="s">
        <v>1</v>
      </c>
      <c r="D1" s="9" t="s">
        <v>2</v>
      </c>
      <c r="E1" s="12" t="s">
        <v>3</v>
      </c>
      <c r="F1" s="12" t="s">
        <v>4</v>
      </c>
      <c r="G1" s="12" t="s">
        <v>9</v>
      </c>
      <c r="H1" s="12" t="s">
        <v>10</v>
      </c>
      <c r="J1" s="9" t="s">
        <v>54</v>
      </c>
      <c r="L1" s="12" t="s">
        <v>15</v>
      </c>
      <c r="M1" s="13" t="s">
        <v>20</v>
      </c>
      <c r="N1" s="13" t="s">
        <v>19</v>
      </c>
      <c r="O1" s="13" t="s">
        <v>55</v>
      </c>
      <c r="P1" s="13" t="s">
        <v>56</v>
      </c>
      <c r="Q1" s="13" t="s">
        <v>53</v>
      </c>
      <c r="R1" s="13" t="s">
        <v>52</v>
      </c>
      <c r="S1" s="55" t="s">
        <v>93</v>
      </c>
      <c r="T1" s="55" t="s">
        <v>103</v>
      </c>
      <c r="U1" s="55" t="s">
        <v>108</v>
      </c>
      <c r="V1" s="55" t="s">
        <v>109</v>
      </c>
      <c r="W1" s="55" t="s">
        <v>114</v>
      </c>
      <c r="X1" s="55" t="s">
        <v>117</v>
      </c>
      <c r="Y1" s="55" t="s">
        <v>123</v>
      </c>
      <c r="Z1" s="55" t="s">
        <v>124</v>
      </c>
      <c r="AA1" s="55" t="s">
        <v>130</v>
      </c>
      <c r="AB1" s="55" t="s">
        <v>139</v>
      </c>
      <c r="AC1" s="55" t="s">
        <v>140</v>
      </c>
      <c r="AD1" s="55" t="s">
        <v>143</v>
      </c>
      <c r="AE1" s="55" t="s">
        <v>146</v>
      </c>
    </row>
    <row r="2" spans="1:8" ht="16.5">
      <c r="A2" s="16" t="s">
        <v>26</v>
      </c>
      <c r="B2" s="16" t="s">
        <v>77</v>
      </c>
      <c r="C2" s="17">
        <v>29670</v>
      </c>
      <c r="D2" s="18">
        <v>0.1</v>
      </c>
      <c r="E2" s="33">
        <v>2372.2</v>
      </c>
      <c r="F2" s="33">
        <v>114.35</v>
      </c>
      <c r="G2" s="19">
        <f aca="true" t="shared" si="0" ref="G2:G101">SUM(F2-D2)</f>
        <v>114.25</v>
      </c>
      <c r="H2" s="19">
        <f aca="true" t="shared" si="1" ref="H2:H102">SUM(E2-G2)</f>
        <v>2257.95</v>
      </c>
    </row>
    <row r="3" spans="1:8" ht="16.5">
      <c r="A3" s="16" t="s">
        <v>26</v>
      </c>
      <c r="B3" s="16"/>
      <c r="C3" s="17">
        <v>30039</v>
      </c>
      <c r="D3" s="18">
        <v>0.1</v>
      </c>
      <c r="E3" s="33">
        <v>2372.2</v>
      </c>
      <c r="F3" s="33">
        <v>113.14</v>
      </c>
      <c r="G3" s="19">
        <f t="shared" si="0"/>
        <v>113.04</v>
      </c>
      <c r="H3" s="19">
        <f t="shared" si="1"/>
        <v>2259.16</v>
      </c>
    </row>
    <row r="4" spans="1:8" ht="16.5">
      <c r="A4" s="16" t="s">
        <v>26</v>
      </c>
      <c r="B4" s="16"/>
      <c r="C4" s="17">
        <v>30405</v>
      </c>
      <c r="D4" s="18">
        <v>0.1</v>
      </c>
      <c r="E4" s="33">
        <v>2372.2</v>
      </c>
      <c r="F4" s="33">
        <v>113.02</v>
      </c>
      <c r="G4" s="19">
        <f t="shared" si="0"/>
        <v>112.92</v>
      </c>
      <c r="H4" s="19">
        <f t="shared" si="1"/>
        <v>2259.2799999999997</v>
      </c>
    </row>
    <row r="5" spans="1:8" ht="16.5">
      <c r="A5" s="16" t="s">
        <v>26</v>
      </c>
      <c r="B5" s="16"/>
      <c r="C5" s="17">
        <v>30770</v>
      </c>
      <c r="D5" s="18">
        <v>0.1</v>
      </c>
      <c r="E5" s="33">
        <v>2372.2</v>
      </c>
      <c r="F5" s="33">
        <v>112.17</v>
      </c>
      <c r="G5" s="19">
        <f t="shared" si="0"/>
        <v>112.07000000000001</v>
      </c>
      <c r="H5" s="19">
        <f t="shared" si="1"/>
        <v>2260.1299999999997</v>
      </c>
    </row>
    <row r="6" spans="1:10" ht="16.5">
      <c r="A6" s="16" t="s">
        <v>26</v>
      </c>
      <c r="B6" s="16"/>
      <c r="C6" s="17">
        <v>31126</v>
      </c>
      <c r="D6" s="18">
        <v>0.1</v>
      </c>
      <c r="E6" s="33">
        <v>2372.2</v>
      </c>
      <c r="F6" s="33">
        <v>111.67</v>
      </c>
      <c r="G6" s="19">
        <f t="shared" si="0"/>
        <v>111.57000000000001</v>
      </c>
      <c r="H6" s="19">
        <f t="shared" si="1"/>
        <v>2260.6299999999997</v>
      </c>
      <c r="J6" s="19">
        <f>AVERAGE(H2:H6)</f>
        <v>2259.4299999999994</v>
      </c>
    </row>
    <row r="7" spans="1:8" ht="16.5">
      <c r="A7" s="16" t="s">
        <v>26</v>
      </c>
      <c r="B7" s="16"/>
      <c r="C7" s="17">
        <v>37020</v>
      </c>
      <c r="D7" s="18">
        <v>0.1</v>
      </c>
      <c r="E7" s="33">
        <v>2372.2</v>
      </c>
      <c r="F7" s="33">
        <v>99.81</v>
      </c>
      <c r="G7" s="19">
        <f t="shared" si="0"/>
        <v>99.71000000000001</v>
      </c>
      <c r="H7" s="19">
        <f t="shared" si="1"/>
        <v>2272.49</v>
      </c>
    </row>
    <row r="8" spans="1:8" ht="16.5">
      <c r="A8" s="16" t="s">
        <v>26</v>
      </c>
      <c r="B8" s="16"/>
      <c r="C8" s="17">
        <v>37362</v>
      </c>
      <c r="D8" s="18">
        <v>0.1</v>
      </c>
      <c r="E8" s="33">
        <v>2372.2</v>
      </c>
      <c r="F8" s="33">
        <v>99.26</v>
      </c>
      <c r="G8" s="19">
        <f t="shared" si="0"/>
        <v>99.16000000000001</v>
      </c>
      <c r="H8" s="19">
        <f t="shared" si="1"/>
        <v>2273.04</v>
      </c>
    </row>
    <row r="9" spans="1:12" ht="16.5">
      <c r="A9" s="16" t="s">
        <v>26</v>
      </c>
      <c r="B9" s="16"/>
      <c r="C9" s="17">
        <v>37733</v>
      </c>
      <c r="D9" s="18">
        <v>0.1</v>
      </c>
      <c r="E9" s="33">
        <v>2372.2</v>
      </c>
      <c r="F9" s="33">
        <v>100.99</v>
      </c>
      <c r="G9" s="19">
        <f t="shared" si="0"/>
        <v>100.89</v>
      </c>
      <c r="H9" s="19">
        <f t="shared" si="1"/>
        <v>2271.31</v>
      </c>
      <c r="L9" s="19">
        <f>AVERAGE(H7:H9)</f>
        <v>2272.28</v>
      </c>
    </row>
    <row r="10" spans="1:13" ht="16.5">
      <c r="A10" s="16" t="s">
        <v>26</v>
      </c>
      <c r="B10" s="16"/>
      <c r="C10" s="17">
        <v>38083</v>
      </c>
      <c r="D10" s="18">
        <v>0.1</v>
      </c>
      <c r="E10" s="33">
        <v>2372.2</v>
      </c>
      <c r="F10" s="33">
        <v>101.7</v>
      </c>
      <c r="G10" s="19">
        <f t="shared" si="0"/>
        <v>101.60000000000001</v>
      </c>
      <c r="H10" s="19">
        <f t="shared" si="1"/>
        <v>2270.6</v>
      </c>
      <c r="M10" s="19">
        <f>AVERAGE(H8:H10)</f>
        <v>2271.65</v>
      </c>
    </row>
    <row r="11" spans="1:14" ht="16.5">
      <c r="A11" s="16" t="s">
        <v>26</v>
      </c>
      <c r="B11" s="16"/>
      <c r="C11" s="17">
        <v>38468</v>
      </c>
      <c r="D11" s="18">
        <v>0.1</v>
      </c>
      <c r="E11" s="33">
        <v>2372.2</v>
      </c>
      <c r="F11" s="33">
        <v>104.71</v>
      </c>
      <c r="G11" s="19">
        <f t="shared" si="0"/>
        <v>104.61</v>
      </c>
      <c r="H11" s="19">
        <f t="shared" si="1"/>
        <v>2267.5899999999997</v>
      </c>
      <c r="N11" s="19">
        <f>AVERAGE(H9:H11)</f>
        <v>2269.8333333333335</v>
      </c>
    </row>
    <row r="12" spans="1:15" ht="16.5">
      <c r="A12" s="16" t="s">
        <v>26</v>
      </c>
      <c r="B12" s="16"/>
      <c r="C12" s="17">
        <v>38826</v>
      </c>
      <c r="D12" s="18">
        <v>0.1</v>
      </c>
      <c r="E12" s="33">
        <v>2372.2</v>
      </c>
      <c r="F12" s="33">
        <v>103.04</v>
      </c>
      <c r="G12" s="19">
        <f t="shared" si="0"/>
        <v>102.94000000000001</v>
      </c>
      <c r="H12" s="19">
        <f t="shared" si="1"/>
        <v>2269.2599999999998</v>
      </c>
      <c r="O12" s="19">
        <f>AVERAGE(H10:H12)</f>
        <v>2269.1499999999996</v>
      </c>
    </row>
    <row r="13" spans="1:17" ht="16.5">
      <c r="A13" s="16" t="s">
        <v>26</v>
      </c>
      <c r="B13" s="16"/>
      <c r="C13" s="17">
        <v>39190</v>
      </c>
      <c r="D13" s="18">
        <v>0.1</v>
      </c>
      <c r="E13" s="33">
        <v>2372.2</v>
      </c>
      <c r="F13" s="33">
        <v>104.12</v>
      </c>
      <c r="G13" s="19">
        <f t="shared" si="0"/>
        <v>104.02000000000001</v>
      </c>
      <c r="H13" s="19">
        <f t="shared" si="1"/>
        <v>2268.18</v>
      </c>
      <c r="P13" s="19">
        <f>AVERAGE(H11:H13)</f>
        <v>2268.343333333333</v>
      </c>
      <c r="Q13" s="19"/>
    </row>
    <row r="14" spans="1:17" ht="16.5">
      <c r="A14" s="16" t="s">
        <v>26</v>
      </c>
      <c r="B14" s="16"/>
      <c r="C14" s="17">
        <v>39552</v>
      </c>
      <c r="D14" s="18">
        <v>0.1</v>
      </c>
      <c r="E14" s="33">
        <v>2372.2</v>
      </c>
      <c r="F14" s="33">
        <v>101.13</v>
      </c>
      <c r="G14" s="19">
        <f t="shared" si="0"/>
        <v>101.03</v>
      </c>
      <c r="H14" s="19">
        <f t="shared" si="1"/>
        <v>2271.1699999999996</v>
      </c>
      <c r="Q14" s="19">
        <f>AVERAGE(H12:H14)</f>
        <v>2269.5366666666664</v>
      </c>
    </row>
    <row r="15" spans="1:18" ht="16.5">
      <c r="A15" s="16" t="s">
        <v>26</v>
      </c>
      <c r="B15" s="16"/>
      <c r="C15" s="17">
        <v>39925</v>
      </c>
      <c r="D15" s="18">
        <v>0.1</v>
      </c>
      <c r="E15" s="33">
        <v>2372.2</v>
      </c>
      <c r="F15" s="33">
        <v>99.47</v>
      </c>
      <c r="G15" s="19">
        <v>99.37</v>
      </c>
      <c r="H15" s="19">
        <f t="shared" si="1"/>
        <v>2272.83</v>
      </c>
      <c r="Q15" s="19"/>
      <c r="R15" s="19">
        <f>AVERAGE(H13:H15)</f>
        <v>2270.7266666666665</v>
      </c>
    </row>
    <row r="16" spans="1:19" ht="16.5">
      <c r="A16" s="16" t="s">
        <v>26</v>
      </c>
      <c r="B16" s="16"/>
      <c r="C16" s="17">
        <v>40297</v>
      </c>
      <c r="D16" s="18">
        <v>0.1</v>
      </c>
      <c r="E16" s="33">
        <v>2372.2</v>
      </c>
      <c r="F16" s="33">
        <v>98.4</v>
      </c>
      <c r="G16" s="19">
        <v>98.3</v>
      </c>
      <c r="H16" s="19">
        <f t="shared" si="1"/>
        <v>2273.8999999999996</v>
      </c>
      <c r="Q16" s="19"/>
      <c r="S16" s="19">
        <f>AVERAGE(H14:H16)</f>
        <v>2272.633333333333</v>
      </c>
    </row>
    <row r="17" spans="1:20" ht="16.5">
      <c r="A17" s="16" t="s">
        <v>26</v>
      </c>
      <c r="B17" s="16"/>
      <c r="C17" s="17">
        <v>40661</v>
      </c>
      <c r="D17" s="18">
        <v>0.1</v>
      </c>
      <c r="E17" s="33">
        <v>2372.2</v>
      </c>
      <c r="F17" s="33">
        <v>97.26</v>
      </c>
      <c r="G17" s="19">
        <v>97.16</v>
      </c>
      <c r="H17" s="19">
        <f t="shared" si="1"/>
        <v>2275.04</v>
      </c>
      <c r="T17" s="19">
        <f>AVERAGE(H15:H17)</f>
        <v>2273.923333333333</v>
      </c>
    </row>
    <row r="18" spans="1:21" ht="16.5">
      <c r="A18" s="16" t="s">
        <v>26</v>
      </c>
      <c r="B18" s="16"/>
      <c r="C18" s="17">
        <v>41023</v>
      </c>
      <c r="D18" s="18">
        <v>0.1</v>
      </c>
      <c r="E18" s="33">
        <v>2372.2</v>
      </c>
      <c r="F18" s="33">
        <v>97.49</v>
      </c>
      <c r="G18" s="19">
        <v>97.39</v>
      </c>
      <c r="H18" s="19">
        <f aca="true" t="shared" si="2" ref="H18:H24">SUM(E18-G18)</f>
        <v>2274.81</v>
      </c>
      <c r="U18" s="19">
        <f>AVERAGE(H16:H18)</f>
        <v>2274.5833333333335</v>
      </c>
    </row>
    <row r="19" spans="1:22" ht="16.5">
      <c r="A19" s="16" t="s">
        <v>26</v>
      </c>
      <c r="B19" s="16"/>
      <c r="C19" s="17">
        <v>41408</v>
      </c>
      <c r="D19" s="18">
        <v>0.1</v>
      </c>
      <c r="E19" s="33">
        <v>2372.2</v>
      </c>
      <c r="F19" s="33">
        <v>95.87</v>
      </c>
      <c r="G19" s="19">
        <f t="shared" si="0"/>
        <v>95.77000000000001</v>
      </c>
      <c r="H19" s="19">
        <f t="shared" si="2"/>
        <v>2276.43</v>
      </c>
      <c r="U19" s="19"/>
      <c r="V19" s="19">
        <f>AVERAGE(H17:H19)</f>
        <v>2275.4266666666667</v>
      </c>
    </row>
    <row r="20" spans="1:24" ht="16.5">
      <c r="A20" s="16" t="s">
        <v>26</v>
      </c>
      <c r="B20" s="16"/>
      <c r="C20" s="17">
        <v>41760</v>
      </c>
      <c r="D20" s="18">
        <v>0.1</v>
      </c>
      <c r="E20" s="33">
        <v>2372.2</v>
      </c>
      <c r="F20" s="33">
        <v>100.92</v>
      </c>
      <c r="G20" s="19">
        <f aca="true" t="shared" si="3" ref="G20:G25">SUM(F20-D20)</f>
        <v>100.82000000000001</v>
      </c>
      <c r="H20" s="19">
        <f t="shared" si="2"/>
        <v>2271.3799999999997</v>
      </c>
      <c r="U20" s="19"/>
      <c r="V20" s="19"/>
      <c r="W20" s="19">
        <f>AVERAGE(H18:H20)</f>
        <v>2274.2066666666665</v>
      </c>
      <c r="X20" s="19"/>
    </row>
    <row r="21" spans="1:24" ht="16.5">
      <c r="A21" s="16" t="s">
        <v>26</v>
      </c>
      <c r="B21" s="16"/>
      <c r="C21" s="17">
        <v>42108</v>
      </c>
      <c r="D21" s="18">
        <v>0.1</v>
      </c>
      <c r="E21" s="33">
        <v>2372.2</v>
      </c>
      <c r="F21" s="33">
        <v>99.86</v>
      </c>
      <c r="G21" s="19">
        <f t="shared" si="3"/>
        <v>99.76</v>
      </c>
      <c r="H21" s="19">
        <f t="shared" si="2"/>
        <v>2272.4399999999996</v>
      </c>
      <c r="U21" s="19"/>
      <c r="V21" s="19"/>
      <c r="W21" s="19"/>
      <c r="X21" s="19">
        <f>AVERAGE(H19:H21)</f>
        <v>2273.4166666666665</v>
      </c>
    </row>
    <row r="22" spans="1:25" ht="16.5">
      <c r="A22" s="16" t="s">
        <v>26</v>
      </c>
      <c r="B22" s="16"/>
      <c r="C22" s="17">
        <v>42500</v>
      </c>
      <c r="D22" s="18">
        <v>0.1</v>
      </c>
      <c r="E22" s="33">
        <v>2372.2</v>
      </c>
      <c r="F22" s="33">
        <v>99.23</v>
      </c>
      <c r="G22" s="19">
        <f t="shared" si="3"/>
        <v>99.13000000000001</v>
      </c>
      <c r="H22" s="19">
        <f t="shared" si="2"/>
        <v>2273.0699999999997</v>
      </c>
      <c r="U22" s="19"/>
      <c r="V22" s="19"/>
      <c r="W22" s="19"/>
      <c r="X22" s="19"/>
      <c r="Y22" s="19">
        <f>AVERAGE(H20:H22)</f>
        <v>2272.2966666666666</v>
      </c>
    </row>
    <row r="23" spans="1:26" ht="16.5">
      <c r="A23" s="16" t="str">
        <f>A22</f>
        <v>G-24</v>
      </c>
      <c r="B23" s="16"/>
      <c r="C23" s="17">
        <v>42838</v>
      </c>
      <c r="D23" s="18">
        <v>0.1</v>
      </c>
      <c r="E23" s="33">
        <v>2372.2</v>
      </c>
      <c r="F23" s="33">
        <v>98.96</v>
      </c>
      <c r="G23" s="19">
        <f t="shared" si="3"/>
        <v>98.86</v>
      </c>
      <c r="H23" s="19">
        <f t="shared" si="2"/>
        <v>2273.3399999999997</v>
      </c>
      <c r="U23" s="19"/>
      <c r="V23" s="19"/>
      <c r="W23" s="19"/>
      <c r="X23" s="19"/>
      <c r="Y23" s="19"/>
      <c r="Z23" s="19">
        <f>AVERAGE(H21:H23)</f>
        <v>2272.9499999999994</v>
      </c>
    </row>
    <row r="24" spans="1:27" ht="16.5">
      <c r="A24" s="16" t="s">
        <v>26</v>
      </c>
      <c r="B24" s="16"/>
      <c r="C24" s="17">
        <v>43206</v>
      </c>
      <c r="D24" s="18">
        <v>0.1</v>
      </c>
      <c r="E24" s="33">
        <v>2372.2</v>
      </c>
      <c r="F24" s="33">
        <v>98.47</v>
      </c>
      <c r="G24" s="19">
        <f t="shared" si="3"/>
        <v>98.37</v>
      </c>
      <c r="H24" s="19">
        <f t="shared" si="2"/>
        <v>2273.83</v>
      </c>
      <c r="U24" s="19"/>
      <c r="V24" s="19"/>
      <c r="W24" s="19"/>
      <c r="X24" s="19"/>
      <c r="Y24" s="19"/>
      <c r="Z24" s="19"/>
      <c r="AA24" s="19">
        <f>AVERAGE(H22:H24)</f>
        <v>2273.4133333333334</v>
      </c>
    </row>
    <row r="25" spans="1:28" ht="16.5">
      <c r="A25" s="16" t="s">
        <v>26</v>
      </c>
      <c r="B25" s="16"/>
      <c r="C25" s="17">
        <v>43563</v>
      </c>
      <c r="D25" s="18">
        <v>0.1</v>
      </c>
      <c r="E25" s="33">
        <v>2372.2</v>
      </c>
      <c r="F25" s="33">
        <v>96.4</v>
      </c>
      <c r="G25" s="19">
        <f t="shared" si="3"/>
        <v>96.30000000000001</v>
      </c>
      <c r="H25" s="19">
        <f>SUM(E25-G25)</f>
        <v>2275.8999999999996</v>
      </c>
      <c r="U25" s="19"/>
      <c r="V25" s="19"/>
      <c r="W25" s="19"/>
      <c r="X25" s="19"/>
      <c r="Y25" s="19"/>
      <c r="Z25" s="19"/>
      <c r="AA25" s="19"/>
      <c r="AB25" s="19">
        <f>AVERAGE(H23:H25)</f>
        <v>2274.3566666666666</v>
      </c>
    </row>
    <row r="26" spans="1:29" ht="16.5">
      <c r="A26" s="16" t="s">
        <v>26</v>
      </c>
      <c r="B26" s="16"/>
      <c r="C26" s="17">
        <v>43943</v>
      </c>
      <c r="D26" s="18">
        <v>0.1</v>
      </c>
      <c r="E26" s="33">
        <v>2372.2</v>
      </c>
      <c r="F26" s="33">
        <v>94.15</v>
      </c>
      <c r="G26" s="19">
        <f>SUM(F26-D26)</f>
        <v>94.05000000000001</v>
      </c>
      <c r="H26" s="19">
        <f>SUM(E26-G26)</f>
        <v>2278.1499999999996</v>
      </c>
      <c r="U26" s="19"/>
      <c r="V26" s="19"/>
      <c r="W26" s="19"/>
      <c r="X26" s="19"/>
      <c r="Y26" s="19"/>
      <c r="Z26" s="19"/>
      <c r="AA26" s="19"/>
      <c r="AB26" s="19"/>
      <c r="AC26" s="19">
        <f>AVERAGE(H24:H26)</f>
        <v>2275.9599999999996</v>
      </c>
    </row>
    <row r="27" spans="1:30" ht="16.5">
      <c r="A27" s="16" t="s">
        <v>26</v>
      </c>
      <c r="B27" s="16"/>
      <c r="C27" s="17">
        <v>44298</v>
      </c>
      <c r="D27" s="18">
        <v>0.1</v>
      </c>
      <c r="E27" s="33">
        <v>2372.2</v>
      </c>
      <c r="F27" s="33">
        <v>94.67</v>
      </c>
      <c r="G27" s="19">
        <f>SUM(F27-D27)</f>
        <v>94.57000000000001</v>
      </c>
      <c r="H27" s="19">
        <f>SUM(E27-G27)</f>
        <v>2277.6299999999997</v>
      </c>
      <c r="U27" s="19"/>
      <c r="V27" s="19"/>
      <c r="W27" s="19"/>
      <c r="X27" s="19"/>
      <c r="Y27" s="19"/>
      <c r="Z27" s="19"/>
      <c r="AA27" s="19"/>
      <c r="AB27" s="19"/>
      <c r="AC27" s="19"/>
      <c r="AD27" s="19">
        <f>AVERAGE(H25:H27)</f>
        <v>2277.226666666666</v>
      </c>
    </row>
    <row r="28" spans="1:31" ht="16.5">
      <c r="A28" s="16" t="s">
        <v>26</v>
      </c>
      <c r="B28" s="16"/>
      <c r="C28" s="17">
        <v>44659</v>
      </c>
      <c r="D28" s="18">
        <v>0.1</v>
      </c>
      <c r="E28" s="33">
        <v>2372.2</v>
      </c>
      <c r="F28" s="33">
        <v>93.59</v>
      </c>
      <c r="G28" s="19">
        <f>SUM(F28-D28)</f>
        <v>93.49000000000001</v>
      </c>
      <c r="H28" s="19">
        <f>SUM(E28-G28)</f>
        <v>2278.71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f>AVERAGE(H26:H28)</f>
        <v>2278.163333333333</v>
      </c>
    </row>
    <row r="29" spans="1:24" ht="16.5">
      <c r="A29" s="16"/>
      <c r="B29" s="16"/>
      <c r="C29" s="17"/>
      <c r="D29" s="18"/>
      <c r="E29" s="33"/>
      <c r="F29" s="33"/>
      <c r="W29" s="19"/>
      <c r="X29" s="19"/>
    </row>
    <row r="30" spans="1:6" ht="16.5">
      <c r="A30" s="16"/>
      <c r="B30" s="16"/>
      <c r="C30" s="17"/>
      <c r="D30" s="18"/>
      <c r="E30" s="33"/>
      <c r="F30" s="33"/>
    </row>
    <row r="31" spans="1:8" ht="16.5">
      <c r="A31" s="16" t="s">
        <v>27</v>
      </c>
      <c r="B31" s="16" t="s">
        <v>78</v>
      </c>
      <c r="C31" s="17">
        <v>29669</v>
      </c>
      <c r="D31" s="18">
        <v>0.3</v>
      </c>
      <c r="E31" s="33">
        <v>2292.4</v>
      </c>
      <c r="F31" s="33">
        <v>87.98</v>
      </c>
      <c r="G31" s="19">
        <f t="shared" si="0"/>
        <v>87.68</v>
      </c>
      <c r="H31" s="19">
        <f t="shared" si="1"/>
        <v>2204.7200000000003</v>
      </c>
    </row>
    <row r="32" spans="1:8" ht="16.5">
      <c r="A32" s="16" t="s">
        <v>27</v>
      </c>
      <c r="B32" s="16"/>
      <c r="C32" s="17">
        <v>30039</v>
      </c>
      <c r="D32" s="18">
        <v>0.3</v>
      </c>
      <c r="E32" s="33">
        <v>2292.4</v>
      </c>
      <c r="F32" s="33">
        <v>87.23</v>
      </c>
      <c r="G32" s="19">
        <f t="shared" si="0"/>
        <v>86.93</v>
      </c>
      <c r="H32" s="19">
        <f t="shared" si="1"/>
        <v>2205.4700000000003</v>
      </c>
    </row>
    <row r="33" spans="1:8" ht="16.5">
      <c r="A33" s="16" t="s">
        <v>27</v>
      </c>
      <c r="B33" s="16"/>
      <c r="C33" s="17">
        <v>30405</v>
      </c>
      <c r="D33" s="18">
        <v>0.3</v>
      </c>
      <c r="E33" s="33">
        <v>2292.4</v>
      </c>
      <c r="F33" s="33">
        <v>87.32</v>
      </c>
      <c r="G33" s="19">
        <f t="shared" si="0"/>
        <v>87.02</v>
      </c>
      <c r="H33" s="19">
        <f t="shared" si="1"/>
        <v>2205.38</v>
      </c>
    </row>
    <row r="34" spans="1:8" ht="16.5">
      <c r="A34" s="16" t="s">
        <v>27</v>
      </c>
      <c r="B34" s="16"/>
      <c r="C34" s="17">
        <v>30770</v>
      </c>
      <c r="D34" s="18">
        <v>0.3</v>
      </c>
      <c r="E34" s="33">
        <v>2292.4</v>
      </c>
      <c r="F34" s="33">
        <v>86.98</v>
      </c>
      <c r="G34" s="19">
        <f t="shared" si="0"/>
        <v>86.68</v>
      </c>
      <c r="H34" s="19">
        <f t="shared" si="1"/>
        <v>2205.7200000000003</v>
      </c>
    </row>
    <row r="35" spans="1:10" ht="16.5">
      <c r="A35" s="16" t="s">
        <v>27</v>
      </c>
      <c r="B35" s="16"/>
      <c r="C35" s="17">
        <v>31126</v>
      </c>
      <c r="D35" s="18">
        <v>0.3</v>
      </c>
      <c r="E35" s="33">
        <v>2292.4</v>
      </c>
      <c r="F35" s="33">
        <v>86.48</v>
      </c>
      <c r="G35" s="19">
        <f t="shared" si="0"/>
        <v>86.18</v>
      </c>
      <c r="H35" s="19">
        <f t="shared" si="1"/>
        <v>2206.2200000000003</v>
      </c>
      <c r="J35" s="19">
        <f>AVERAGE(H31:H35)</f>
        <v>2205.5020000000004</v>
      </c>
    </row>
    <row r="36" spans="1:8" ht="16.5">
      <c r="A36" s="16" t="s">
        <v>27</v>
      </c>
      <c r="B36" s="16"/>
      <c r="C36" s="17">
        <v>37020</v>
      </c>
      <c r="D36" s="18">
        <v>0.3</v>
      </c>
      <c r="E36" s="33">
        <v>2292.4</v>
      </c>
      <c r="F36" s="33">
        <v>85.05</v>
      </c>
      <c r="G36" s="19">
        <f t="shared" si="0"/>
        <v>84.75</v>
      </c>
      <c r="H36" s="19">
        <f t="shared" si="1"/>
        <v>2207.65</v>
      </c>
    </row>
    <row r="37" spans="1:8" ht="16.5">
      <c r="A37" s="16" t="s">
        <v>27</v>
      </c>
      <c r="B37" s="16"/>
      <c r="C37" s="17">
        <v>37362</v>
      </c>
      <c r="D37" s="18">
        <v>0.3</v>
      </c>
      <c r="E37" s="33">
        <v>2292.4</v>
      </c>
      <c r="F37" s="33">
        <v>85.16</v>
      </c>
      <c r="G37" s="19">
        <f t="shared" si="0"/>
        <v>84.86</v>
      </c>
      <c r="H37" s="19">
        <f t="shared" si="1"/>
        <v>2207.54</v>
      </c>
    </row>
    <row r="38" spans="1:12" ht="16.5">
      <c r="A38" s="16" t="s">
        <v>27</v>
      </c>
      <c r="B38" s="16"/>
      <c r="C38" s="17">
        <v>37733</v>
      </c>
      <c r="D38" s="18">
        <v>0.3</v>
      </c>
      <c r="E38" s="33">
        <v>2292.4</v>
      </c>
      <c r="F38" s="33">
        <v>86.47</v>
      </c>
      <c r="G38" s="19">
        <f t="shared" si="0"/>
        <v>86.17</v>
      </c>
      <c r="H38" s="19">
        <f t="shared" si="1"/>
        <v>2206.23</v>
      </c>
      <c r="L38" s="19">
        <f>AVERAGE(H36:H38)</f>
        <v>2207.14</v>
      </c>
    </row>
    <row r="39" spans="1:13" ht="16.5">
      <c r="A39" s="16" t="s">
        <v>27</v>
      </c>
      <c r="B39" s="16"/>
      <c r="C39" s="17">
        <v>38071</v>
      </c>
      <c r="D39" s="18">
        <v>0.3</v>
      </c>
      <c r="E39" s="33">
        <v>2292.4</v>
      </c>
      <c r="F39" s="33">
        <v>87.87</v>
      </c>
      <c r="G39" s="19">
        <f t="shared" si="0"/>
        <v>87.57000000000001</v>
      </c>
      <c r="H39" s="19">
        <f t="shared" si="1"/>
        <v>2204.83</v>
      </c>
      <c r="M39" s="19">
        <f>AVERAGE(H37:H39)</f>
        <v>2206.2000000000003</v>
      </c>
    </row>
    <row r="40" spans="1:14" ht="16.5">
      <c r="A40" s="16" t="s">
        <v>27</v>
      </c>
      <c r="B40" s="16"/>
      <c r="C40" s="17">
        <v>38468</v>
      </c>
      <c r="D40" s="18">
        <v>0.3</v>
      </c>
      <c r="E40" s="33">
        <v>2292.4</v>
      </c>
      <c r="F40" s="33">
        <v>89.45</v>
      </c>
      <c r="G40" s="19">
        <f t="shared" si="0"/>
        <v>89.15</v>
      </c>
      <c r="H40" s="19">
        <f t="shared" si="1"/>
        <v>2203.25</v>
      </c>
      <c r="N40" s="19">
        <f>AVERAGE(H38:H40)</f>
        <v>2204.77</v>
      </c>
    </row>
    <row r="41" spans="1:15" ht="16.5">
      <c r="A41" s="16" t="s">
        <v>27</v>
      </c>
      <c r="B41" s="16"/>
      <c r="C41" s="17">
        <v>38826</v>
      </c>
      <c r="D41" s="18">
        <v>0.3</v>
      </c>
      <c r="E41" s="33">
        <v>2292.4</v>
      </c>
      <c r="F41" s="33">
        <v>89.61</v>
      </c>
      <c r="G41" s="19">
        <f t="shared" si="0"/>
        <v>89.31</v>
      </c>
      <c r="H41" s="19">
        <f t="shared" si="1"/>
        <v>2203.09</v>
      </c>
      <c r="O41" s="19">
        <f>AVERAGE(H39:H41)</f>
        <v>2203.7233333333334</v>
      </c>
    </row>
    <row r="42" spans="1:17" ht="16.5">
      <c r="A42" s="16" t="s">
        <v>27</v>
      </c>
      <c r="B42" s="16"/>
      <c r="C42" s="17">
        <v>39188</v>
      </c>
      <c r="D42" s="18">
        <v>0.3</v>
      </c>
      <c r="E42" s="33">
        <v>2292.4</v>
      </c>
      <c r="F42" s="33">
        <v>89.79</v>
      </c>
      <c r="G42" s="19">
        <f t="shared" si="0"/>
        <v>89.49000000000001</v>
      </c>
      <c r="H42" s="19">
        <f t="shared" si="1"/>
        <v>2202.91</v>
      </c>
      <c r="P42" s="19">
        <f>AVERAGE(H40:H42)</f>
        <v>2203.0833333333335</v>
      </c>
      <c r="Q42" s="19"/>
    </row>
    <row r="43" spans="1:17" ht="16.5">
      <c r="A43" s="16" t="s">
        <v>27</v>
      </c>
      <c r="B43" s="16"/>
      <c r="C43" s="17">
        <v>39552</v>
      </c>
      <c r="D43" s="18">
        <v>0.3</v>
      </c>
      <c r="E43" s="33">
        <v>2292.4</v>
      </c>
      <c r="F43" s="33">
        <v>89</v>
      </c>
      <c r="G43" s="19">
        <f t="shared" si="0"/>
        <v>88.7</v>
      </c>
      <c r="H43" s="19">
        <f t="shared" si="1"/>
        <v>2203.7000000000003</v>
      </c>
      <c r="Q43" s="19">
        <f>AVERAGE(H41:H43)</f>
        <v>2203.2333333333336</v>
      </c>
    </row>
    <row r="44" spans="1:18" ht="16.5">
      <c r="A44" s="16" t="s">
        <v>27</v>
      </c>
      <c r="B44" s="16"/>
      <c r="C44" s="17">
        <v>39925</v>
      </c>
      <c r="D44" s="18">
        <v>0.3</v>
      </c>
      <c r="E44" s="33">
        <v>2292.4</v>
      </c>
      <c r="F44" s="33">
        <v>87.91</v>
      </c>
      <c r="G44" s="19">
        <v>87.61</v>
      </c>
      <c r="H44" s="19">
        <f t="shared" si="1"/>
        <v>2204.79</v>
      </c>
      <c r="R44" s="19">
        <f>AVERAGE(H42:H44)</f>
        <v>2203.8</v>
      </c>
    </row>
    <row r="45" spans="1:19" ht="16.5">
      <c r="A45" s="16" t="s">
        <v>27</v>
      </c>
      <c r="B45" s="16"/>
      <c r="C45" s="17">
        <v>40297</v>
      </c>
      <c r="D45" s="18">
        <v>0.3</v>
      </c>
      <c r="E45" s="33">
        <v>2292.4</v>
      </c>
      <c r="F45" s="33">
        <v>87.74</v>
      </c>
      <c r="G45" s="19">
        <v>87.44</v>
      </c>
      <c r="H45" s="19">
        <f t="shared" si="1"/>
        <v>2204.96</v>
      </c>
      <c r="S45" s="19">
        <f>AVERAGE(H43:H45)</f>
        <v>2204.483333333333</v>
      </c>
    </row>
    <row r="46" spans="1:20" ht="16.5">
      <c r="A46" s="16" t="s">
        <v>27</v>
      </c>
      <c r="B46" s="16"/>
      <c r="C46" s="17">
        <v>40661</v>
      </c>
      <c r="D46" s="18">
        <v>0.3</v>
      </c>
      <c r="E46" s="33">
        <v>2292.4</v>
      </c>
      <c r="F46" s="33">
        <v>87.34</v>
      </c>
      <c r="G46" s="19">
        <v>87.04</v>
      </c>
      <c r="H46" s="19">
        <f t="shared" si="1"/>
        <v>2205.36</v>
      </c>
      <c r="T46" s="19">
        <f>AVERAGE(H44:H46)</f>
        <v>2205.036666666667</v>
      </c>
    </row>
    <row r="47" spans="1:21" ht="16.5">
      <c r="A47" s="16" t="s">
        <v>27</v>
      </c>
      <c r="B47" s="16"/>
      <c r="C47" s="17">
        <v>41031</v>
      </c>
      <c r="D47" s="18">
        <v>0.3</v>
      </c>
      <c r="E47" s="33">
        <v>2292.4</v>
      </c>
      <c r="F47" s="33">
        <v>86.6</v>
      </c>
      <c r="G47" s="19">
        <v>86.3</v>
      </c>
      <c r="H47" s="19">
        <f t="shared" si="1"/>
        <v>2206.1</v>
      </c>
      <c r="T47" s="19"/>
      <c r="U47" s="19">
        <f>AVERAGE(H45:H47)</f>
        <v>2205.4733333333334</v>
      </c>
    </row>
    <row r="48" spans="1:22" ht="16.5">
      <c r="A48" s="16" t="s">
        <v>27</v>
      </c>
      <c r="B48" s="16"/>
      <c r="C48" s="17">
        <v>41400</v>
      </c>
      <c r="D48" s="18">
        <v>0.3</v>
      </c>
      <c r="E48" s="33">
        <v>2292.4</v>
      </c>
      <c r="F48" s="33">
        <v>88.47</v>
      </c>
      <c r="G48" s="19">
        <f t="shared" si="0"/>
        <v>88.17</v>
      </c>
      <c r="H48" s="19">
        <f aca="true" t="shared" si="4" ref="H48:H53">SUM(E48-G48)</f>
        <v>2204.23</v>
      </c>
      <c r="T48" s="19"/>
      <c r="U48" s="19"/>
      <c r="V48" s="19">
        <f>AVERAGE(H46:H48)</f>
        <v>2205.23</v>
      </c>
    </row>
    <row r="49" spans="1:24" ht="16.5">
      <c r="A49" s="16" t="s">
        <v>27</v>
      </c>
      <c r="B49" s="16"/>
      <c r="C49" s="17">
        <v>41746</v>
      </c>
      <c r="D49" s="18">
        <v>0.3</v>
      </c>
      <c r="E49" s="33">
        <v>2292.4</v>
      </c>
      <c r="F49" s="33">
        <v>90.41</v>
      </c>
      <c r="G49" s="19">
        <f aca="true" t="shared" si="5" ref="G49:G54">SUM(F49-D49)</f>
        <v>90.11</v>
      </c>
      <c r="H49" s="19">
        <f t="shared" si="4"/>
        <v>2202.29</v>
      </c>
      <c r="T49" s="19"/>
      <c r="U49" s="19"/>
      <c r="V49" s="19"/>
      <c r="W49" s="19">
        <f>AVERAGE(H47:H49)</f>
        <v>2204.2066666666665</v>
      </c>
      <c r="X49" s="19"/>
    </row>
    <row r="50" spans="1:24" ht="16.5">
      <c r="A50" s="16" t="s">
        <v>27</v>
      </c>
      <c r="B50" s="16"/>
      <c r="C50" s="17">
        <v>42108</v>
      </c>
      <c r="D50" s="18">
        <v>0.3</v>
      </c>
      <c r="E50" s="33">
        <v>2292.4</v>
      </c>
      <c r="F50" s="33">
        <v>90.05</v>
      </c>
      <c r="G50" s="19">
        <f t="shared" si="5"/>
        <v>89.75</v>
      </c>
      <c r="H50" s="19">
        <f t="shared" si="4"/>
        <v>2202.65</v>
      </c>
      <c r="T50" s="19"/>
      <c r="U50" s="19"/>
      <c r="V50" s="19"/>
      <c r="W50" s="19"/>
      <c r="X50" s="19">
        <f>AVERAGE(H48:H50)</f>
        <v>2203.056666666667</v>
      </c>
    </row>
    <row r="51" spans="1:25" ht="16.5">
      <c r="A51" s="16" t="s">
        <v>27</v>
      </c>
      <c r="B51" s="16"/>
      <c r="C51" s="17" t="s">
        <v>132</v>
      </c>
      <c r="D51" s="18">
        <v>0.3</v>
      </c>
      <c r="E51" s="33">
        <v>2292.4</v>
      </c>
      <c r="F51" s="33">
        <v>89.55</v>
      </c>
      <c r="G51" s="19">
        <f t="shared" si="5"/>
        <v>89.25</v>
      </c>
      <c r="H51" s="19">
        <f t="shared" si="4"/>
        <v>2203.15</v>
      </c>
      <c r="T51" s="19"/>
      <c r="U51" s="19"/>
      <c r="V51" s="19"/>
      <c r="W51" s="19"/>
      <c r="X51" s="19"/>
      <c r="Y51" s="19">
        <f>AVERAGE(H49:H51)</f>
        <v>2202.6966666666667</v>
      </c>
    </row>
    <row r="52" spans="1:26" ht="16.5">
      <c r="A52" s="16" t="str">
        <f>A51</f>
        <v>G-25</v>
      </c>
      <c r="B52" s="16"/>
      <c r="C52" s="17">
        <v>42838</v>
      </c>
      <c r="D52" s="18">
        <v>0.3</v>
      </c>
      <c r="E52" s="33">
        <v>2292.4</v>
      </c>
      <c r="F52" s="33">
        <v>89.81</v>
      </c>
      <c r="G52" s="19">
        <f t="shared" si="5"/>
        <v>89.51</v>
      </c>
      <c r="H52" s="19">
        <f t="shared" si="4"/>
        <v>2202.89</v>
      </c>
      <c r="T52" s="19"/>
      <c r="U52" s="19"/>
      <c r="V52" s="19"/>
      <c r="W52" s="19"/>
      <c r="X52" s="19"/>
      <c r="Y52" s="19"/>
      <c r="Z52" s="19">
        <f>AVERAGE(H50:H52)</f>
        <v>2202.896666666667</v>
      </c>
    </row>
    <row r="53" spans="1:27" ht="16.5">
      <c r="A53" s="16" t="s">
        <v>27</v>
      </c>
      <c r="B53" s="16"/>
      <c r="C53" s="17">
        <v>43206</v>
      </c>
      <c r="D53" s="18">
        <v>0.3</v>
      </c>
      <c r="E53" s="33">
        <v>2292.4</v>
      </c>
      <c r="F53" s="33">
        <v>89.54</v>
      </c>
      <c r="G53" s="19">
        <f t="shared" si="5"/>
        <v>89.24000000000001</v>
      </c>
      <c r="H53" s="19">
        <f t="shared" si="4"/>
        <v>2203.16</v>
      </c>
      <c r="T53" s="19"/>
      <c r="U53" s="19"/>
      <c r="V53" s="19"/>
      <c r="W53" s="19"/>
      <c r="X53" s="19"/>
      <c r="Y53" s="19"/>
      <c r="Z53" s="19"/>
      <c r="AA53" s="19">
        <f>AVERAGE(H51:H53)</f>
        <v>2203.0666666666666</v>
      </c>
    </row>
    <row r="54" spans="1:28" ht="16.5">
      <c r="A54" s="16" t="s">
        <v>27</v>
      </c>
      <c r="B54" s="16"/>
      <c r="C54" s="17">
        <v>43563</v>
      </c>
      <c r="D54" s="18">
        <v>0.3</v>
      </c>
      <c r="E54" s="33">
        <v>2292.4</v>
      </c>
      <c r="F54" s="33">
        <v>88.46</v>
      </c>
      <c r="G54" s="19">
        <f t="shared" si="5"/>
        <v>88.16</v>
      </c>
      <c r="H54" s="19">
        <f>SUM(E54-G54)</f>
        <v>2204.2400000000002</v>
      </c>
      <c r="T54" s="19"/>
      <c r="U54" s="19"/>
      <c r="V54" s="19"/>
      <c r="W54" s="19"/>
      <c r="X54" s="19"/>
      <c r="Y54" s="19"/>
      <c r="Z54" s="19"/>
      <c r="AA54" s="19"/>
      <c r="AB54" s="19">
        <f>AVERAGE(H52:H54)</f>
        <v>2203.43</v>
      </c>
    </row>
    <row r="55" spans="1:29" ht="16.5">
      <c r="A55" s="16" t="s">
        <v>27</v>
      </c>
      <c r="B55" s="16"/>
      <c r="C55" s="17">
        <v>43943</v>
      </c>
      <c r="D55" s="18">
        <v>0.3</v>
      </c>
      <c r="E55" s="33">
        <v>2292.4</v>
      </c>
      <c r="F55" s="33">
        <v>87</v>
      </c>
      <c r="G55" s="19">
        <f>SUM(F55-D55)</f>
        <v>86.7</v>
      </c>
      <c r="H55" s="19">
        <f>SUM(E55-G55)</f>
        <v>2205.7000000000003</v>
      </c>
      <c r="T55" s="19"/>
      <c r="U55" s="19"/>
      <c r="V55" s="19"/>
      <c r="W55" s="19"/>
      <c r="X55" s="19"/>
      <c r="Y55" s="19"/>
      <c r="Z55" s="19"/>
      <c r="AA55" s="19"/>
      <c r="AB55" s="19"/>
      <c r="AC55" s="19">
        <f>AVERAGE(H53:H55)</f>
        <v>2204.366666666667</v>
      </c>
    </row>
    <row r="56" spans="1:30" ht="16.5">
      <c r="A56" s="16" t="s">
        <v>27</v>
      </c>
      <c r="B56" s="16"/>
      <c r="C56" s="17">
        <v>44298</v>
      </c>
      <c r="D56" s="18">
        <v>0.3</v>
      </c>
      <c r="E56" s="33">
        <v>2292.4</v>
      </c>
      <c r="F56" s="33">
        <v>87.41</v>
      </c>
      <c r="G56" s="19">
        <f>SUM(F56-D56)</f>
        <v>87.11</v>
      </c>
      <c r="H56" s="19">
        <f>SUM(E56-G56)</f>
        <v>2205.29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>
        <f>AVERAGE(H54:H56)</f>
        <v>2205.076666666667</v>
      </c>
    </row>
    <row r="57" spans="1:31" ht="16.5">
      <c r="A57" s="16" t="s">
        <v>27</v>
      </c>
      <c r="B57" s="16"/>
      <c r="C57" s="17">
        <v>44659</v>
      </c>
      <c r="D57" s="18">
        <v>0.3</v>
      </c>
      <c r="E57" s="33">
        <v>2292.4</v>
      </c>
      <c r="F57" s="33">
        <v>87.42</v>
      </c>
      <c r="G57" s="19">
        <f>SUM(F57-D57)</f>
        <v>87.12</v>
      </c>
      <c r="H57" s="19">
        <f>SUM(E57-G57)</f>
        <v>2205.28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>
        <f>AVERAGE(H55:H57)</f>
        <v>2205.4233333333336</v>
      </c>
    </row>
    <row r="58" spans="1:6" ht="16.5">
      <c r="A58" s="16"/>
      <c r="B58" s="16"/>
      <c r="C58" s="17"/>
      <c r="D58" s="18"/>
      <c r="E58" s="33"/>
      <c r="F58" s="33"/>
    </row>
    <row r="59" spans="1:6" ht="16.5">
      <c r="A59" s="16"/>
      <c r="B59" s="16"/>
      <c r="C59" s="17"/>
      <c r="D59" s="18"/>
      <c r="E59" s="33"/>
      <c r="F59" s="33"/>
    </row>
    <row r="60" spans="1:8" ht="16.5">
      <c r="A60" s="16" t="s">
        <v>25</v>
      </c>
      <c r="B60" s="16" t="s">
        <v>79</v>
      </c>
      <c r="C60" s="17">
        <v>29670</v>
      </c>
      <c r="D60" s="18">
        <v>0.1</v>
      </c>
      <c r="E60" s="33">
        <v>2402.6</v>
      </c>
      <c r="F60" s="33">
        <v>139.47</v>
      </c>
      <c r="G60" s="19">
        <f t="shared" si="0"/>
        <v>139.37</v>
      </c>
      <c r="H60" s="19">
        <f t="shared" si="1"/>
        <v>2263.23</v>
      </c>
    </row>
    <row r="61" spans="1:8" ht="16.5">
      <c r="A61" s="16" t="s">
        <v>25</v>
      </c>
      <c r="B61" s="16"/>
      <c r="C61" s="17">
        <v>30039</v>
      </c>
      <c r="D61" s="18">
        <v>0.1</v>
      </c>
      <c r="E61" s="33">
        <v>2402.6</v>
      </c>
      <c r="F61" s="33">
        <v>137.69</v>
      </c>
      <c r="G61" s="19">
        <f t="shared" si="0"/>
        <v>137.59</v>
      </c>
      <c r="H61" s="19">
        <f t="shared" si="1"/>
        <v>2265.0099999999998</v>
      </c>
    </row>
    <row r="62" spans="1:8" ht="16.5">
      <c r="A62" s="16" t="s">
        <v>25</v>
      </c>
      <c r="B62" s="16"/>
      <c r="C62" s="17">
        <v>30405</v>
      </c>
      <c r="D62" s="18">
        <v>0.1</v>
      </c>
      <c r="E62" s="33">
        <v>2402.6</v>
      </c>
      <c r="F62" s="33">
        <v>137.58</v>
      </c>
      <c r="G62" s="19">
        <f t="shared" si="0"/>
        <v>137.48000000000002</v>
      </c>
      <c r="H62" s="19">
        <f t="shared" si="1"/>
        <v>2265.12</v>
      </c>
    </row>
    <row r="63" spans="1:8" ht="16.5">
      <c r="A63" s="16" t="s">
        <v>25</v>
      </c>
      <c r="B63" s="16"/>
      <c r="C63" s="17">
        <v>30770</v>
      </c>
      <c r="D63" s="18">
        <v>0.1</v>
      </c>
      <c r="E63" s="33">
        <v>2402.6</v>
      </c>
      <c r="F63" s="33">
        <v>137.38</v>
      </c>
      <c r="G63" s="19">
        <f t="shared" si="0"/>
        <v>137.28</v>
      </c>
      <c r="H63" s="19">
        <f t="shared" si="1"/>
        <v>2265.3199999999997</v>
      </c>
    </row>
    <row r="64" spans="1:10" ht="16.5">
      <c r="A64" s="16" t="s">
        <v>25</v>
      </c>
      <c r="B64" s="16"/>
      <c r="C64" s="17">
        <v>31126</v>
      </c>
      <c r="D64" s="18">
        <v>0.1</v>
      </c>
      <c r="E64" s="33">
        <v>2402.6</v>
      </c>
      <c r="F64" s="33">
        <v>137.16</v>
      </c>
      <c r="G64" s="19">
        <f t="shared" si="0"/>
        <v>137.06</v>
      </c>
      <c r="H64" s="19">
        <f t="shared" si="1"/>
        <v>2265.54</v>
      </c>
      <c r="J64" s="19">
        <f>AVERAGE(H60:H64)</f>
        <v>2264.844</v>
      </c>
    </row>
    <row r="65" spans="1:8" ht="16.5">
      <c r="A65" s="16" t="s">
        <v>25</v>
      </c>
      <c r="B65" s="16"/>
      <c r="C65" s="17">
        <v>37020</v>
      </c>
      <c r="D65" s="18">
        <v>0.1</v>
      </c>
      <c r="E65" s="33">
        <v>2402.6</v>
      </c>
      <c r="F65" s="33">
        <v>128.59</v>
      </c>
      <c r="G65" s="19">
        <f t="shared" si="0"/>
        <v>128.49</v>
      </c>
      <c r="H65" s="19">
        <f t="shared" si="1"/>
        <v>2274.1099999999997</v>
      </c>
    </row>
    <row r="66" spans="1:8" ht="16.5">
      <c r="A66" s="16" t="s">
        <v>25</v>
      </c>
      <c r="B66" s="16"/>
      <c r="C66" s="17">
        <v>37362</v>
      </c>
      <c r="D66" s="18">
        <v>0.1</v>
      </c>
      <c r="E66" s="33">
        <v>2402.6</v>
      </c>
      <c r="F66" s="33">
        <v>127.5</v>
      </c>
      <c r="G66" s="19">
        <f t="shared" si="0"/>
        <v>127.4</v>
      </c>
      <c r="H66" s="19">
        <f t="shared" si="1"/>
        <v>2275.2</v>
      </c>
    </row>
    <row r="67" spans="1:12" ht="16.5">
      <c r="A67" s="16" t="s">
        <v>25</v>
      </c>
      <c r="B67" s="16"/>
      <c r="C67" s="17">
        <v>37733</v>
      </c>
      <c r="D67" s="18">
        <v>0.1</v>
      </c>
      <c r="E67" s="33">
        <v>2402.6</v>
      </c>
      <c r="F67" s="33">
        <v>128.96</v>
      </c>
      <c r="G67" s="19">
        <f t="shared" si="0"/>
        <v>128.86</v>
      </c>
      <c r="H67" s="19">
        <f t="shared" si="1"/>
        <v>2273.74</v>
      </c>
      <c r="L67" s="19">
        <f>AVERAGE(H65:H67)</f>
        <v>2274.35</v>
      </c>
    </row>
    <row r="68" spans="1:13" ht="16.5">
      <c r="A68" s="16" t="s">
        <v>25</v>
      </c>
      <c r="B68" s="16"/>
      <c r="C68" s="17">
        <v>38083</v>
      </c>
      <c r="D68" s="18">
        <v>0.1</v>
      </c>
      <c r="E68" s="33">
        <v>2402.6</v>
      </c>
      <c r="F68" s="33">
        <v>129.57</v>
      </c>
      <c r="G68" s="19">
        <f t="shared" si="0"/>
        <v>129.47</v>
      </c>
      <c r="H68" s="19">
        <f t="shared" si="1"/>
        <v>2273.13</v>
      </c>
      <c r="M68" s="19">
        <f>AVERAGE(H66:H68)</f>
        <v>2274.023333333333</v>
      </c>
    </row>
    <row r="69" spans="1:14" ht="16.5">
      <c r="A69" s="16" t="s">
        <v>25</v>
      </c>
      <c r="B69" s="16"/>
      <c r="C69" s="17">
        <v>38468</v>
      </c>
      <c r="D69" s="18">
        <v>0.1</v>
      </c>
      <c r="E69" s="33">
        <v>2402.6</v>
      </c>
      <c r="F69" s="33">
        <v>130.4</v>
      </c>
      <c r="G69" s="19">
        <f t="shared" si="0"/>
        <v>130.3</v>
      </c>
      <c r="H69" s="19">
        <f t="shared" si="1"/>
        <v>2272.2999999999997</v>
      </c>
      <c r="N69" s="19">
        <f>AVERAGE(H67:H69)</f>
        <v>2273.056666666667</v>
      </c>
    </row>
    <row r="70" spans="1:15" ht="16.5">
      <c r="A70" s="16" t="s">
        <v>25</v>
      </c>
      <c r="B70" s="16"/>
      <c r="C70" s="17">
        <v>38826</v>
      </c>
      <c r="D70" s="18">
        <v>0.1</v>
      </c>
      <c r="E70" s="33">
        <v>2402.6</v>
      </c>
      <c r="F70" s="33">
        <v>130.59</v>
      </c>
      <c r="G70" s="19">
        <f t="shared" si="0"/>
        <v>130.49</v>
      </c>
      <c r="H70" s="19">
        <f t="shared" si="1"/>
        <v>2272.1099999999997</v>
      </c>
      <c r="O70" s="19">
        <f>AVERAGE(H68:H70)</f>
        <v>2272.5133333333333</v>
      </c>
    </row>
    <row r="71" spans="1:17" ht="16.5">
      <c r="A71" s="16" t="s">
        <v>25</v>
      </c>
      <c r="B71" s="16"/>
      <c r="C71" s="17">
        <v>39190</v>
      </c>
      <c r="D71" s="18">
        <v>0.1</v>
      </c>
      <c r="E71" s="33">
        <v>2402.6</v>
      </c>
      <c r="F71" s="33">
        <v>129.77</v>
      </c>
      <c r="G71" s="19">
        <f t="shared" si="0"/>
        <v>129.67000000000002</v>
      </c>
      <c r="H71" s="19">
        <f t="shared" si="1"/>
        <v>2272.93</v>
      </c>
      <c r="P71" s="19">
        <f>AVERAGE(H69:H71)</f>
        <v>2272.4466666666667</v>
      </c>
      <c r="Q71" s="19"/>
    </row>
    <row r="72" spans="1:17" ht="16.5">
      <c r="A72" s="16" t="s">
        <v>25</v>
      </c>
      <c r="B72" s="16"/>
      <c r="C72" s="17">
        <v>39552</v>
      </c>
      <c r="D72" s="18">
        <v>0.1</v>
      </c>
      <c r="E72" s="33">
        <v>2402.6</v>
      </c>
      <c r="F72" s="33">
        <v>128.64</v>
      </c>
      <c r="G72" s="19">
        <f t="shared" si="0"/>
        <v>128.54</v>
      </c>
      <c r="H72" s="19">
        <f t="shared" si="1"/>
        <v>2274.06</v>
      </c>
      <c r="Q72" s="19">
        <f>AVERAGE(H70:H72)</f>
        <v>2273.033333333333</v>
      </c>
    </row>
    <row r="73" spans="1:18" ht="16.5">
      <c r="A73" s="16" t="s">
        <v>25</v>
      </c>
      <c r="B73" s="16"/>
      <c r="C73" s="17">
        <v>39925</v>
      </c>
      <c r="D73" s="18">
        <v>0.1</v>
      </c>
      <c r="E73" s="33">
        <v>2402.6</v>
      </c>
      <c r="F73" s="33">
        <v>127.02</v>
      </c>
      <c r="G73" s="19">
        <v>126.92</v>
      </c>
      <c r="H73" s="19">
        <f t="shared" si="1"/>
        <v>2275.68</v>
      </c>
      <c r="R73" s="19">
        <f>AVERAGE(H71:H73)</f>
        <v>2274.2233333333334</v>
      </c>
    </row>
    <row r="74" spans="1:19" ht="16.5">
      <c r="A74" s="16" t="s">
        <v>25</v>
      </c>
      <c r="B74" s="16"/>
      <c r="C74" s="17">
        <v>40297</v>
      </c>
      <c r="D74" s="18">
        <v>0.1</v>
      </c>
      <c r="E74" s="33">
        <v>2402.6</v>
      </c>
      <c r="F74" s="33">
        <v>126.35</v>
      </c>
      <c r="G74" s="19">
        <v>126.25</v>
      </c>
      <c r="H74" s="19">
        <f t="shared" si="1"/>
        <v>2276.35</v>
      </c>
      <c r="S74" s="19">
        <f>AVERAGE(H72:H74)</f>
        <v>2275.3633333333332</v>
      </c>
    </row>
    <row r="75" spans="1:20" ht="16.5">
      <c r="A75" s="16" t="s">
        <v>25</v>
      </c>
      <c r="B75" s="16"/>
      <c r="C75" s="17">
        <v>40661</v>
      </c>
      <c r="D75" s="18">
        <v>0.1</v>
      </c>
      <c r="E75" s="33">
        <v>2402.6</v>
      </c>
      <c r="F75" s="33">
        <v>126.02</v>
      </c>
      <c r="G75" s="19">
        <v>125.92</v>
      </c>
      <c r="H75" s="19">
        <f t="shared" si="1"/>
        <v>2276.68</v>
      </c>
      <c r="T75" s="19">
        <f>AVERAGE(H73:H75)</f>
        <v>2276.236666666666</v>
      </c>
    </row>
    <row r="76" spans="1:21" ht="16.5">
      <c r="A76" s="16" t="s">
        <v>25</v>
      </c>
      <c r="B76" s="16"/>
      <c r="C76" s="17">
        <v>41031</v>
      </c>
      <c r="D76" s="18">
        <v>0.1</v>
      </c>
      <c r="E76" s="33">
        <v>2402.6</v>
      </c>
      <c r="F76" s="33">
        <v>125.17</v>
      </c>
      <c r="G76" s="19">
        <v>125.07</v>
      </c>
      <c r="H76" s="19">
        <f t="shared" si="1"/>
        <v>2277.5299999999997</v>
      </c>
      <c r="T76" s="19"/>
      <c r="U76" s="19">
        <f>AVERAGE(H74:H76)</f>
        <v>2276.853333333333</v>
      </c>
    </row>
    <row r="77" spans="1:22" ht="16.5">
      <c r="A77" s="16" t="s">
        <v>25</v>
      </c>
      <c r="B77" s="16"/>
      <c r="C77" s="17">
        <v>41408</v>
      </c>
      <c r="D77" s="18">
        <v>0.1</v>
      </c>
      <c r="E77" s="33">
        <v>2402.6</v>
      </c>
      <c r="F77" s="33">
        <v>127.23</v>
      </c>
      <c r="G77" s="19">
        <f t="shared" si="0"/>
        <v>127.13000000000001</v>
      </c>
      <c r="H77" s="19">
        <f aca="true" t="shared" si="6" ref="H77:H82">SUM(E77-G77)</f>
        <v>2275.47</v>
      </c>
      <c r="T77" s="19"/>
      <c r="U77" s="19"/>
      <c r="V77" s="19">
        <f>AVERAGE(H75:H77)</f>
        <v>2276.5599999999995</v>
      </c>
    </row>
    <row r="78" spans="1:24" ht="16.5">
      <c r="A78" s="16" t="s">
        <v>25</v>
      </c>
      <c r="B78" s="16"/>
      <c r="C78" s="17">
        <v>41738</v>
      </c>
      <c r="D78" s="18">
        <v>0.1</v>
      </c>
      <c r="E78" s="33">
        <v>2402.6</v>
      </c>
      <c r="F78" s="33">
        <v>129.61</v>
      </c>
      <c r="G78" s="19">
        <f aca="true" t="shared" si="7" ref="G78:G83">SUM(F78-D78)</f>
        <v>129.51000000000002</v>
      </c>
      <c r="H78" s="19">
        <f t="shared" si="6"/>
        <v>2273.0899999999997</v>
      </c>
      <c r="T78" s="19"/>
      <c r="U78" s="19"/>
      <c r="V78" s="19"/>
      <c r="W78" s="19">
        <f>AVERAGE(H76:H78)</f>
        <v>2275.3633333333332</v>
      </c>
      <c r="X78" s="19"/>
    </row>
    <row r="79" spans="1:24" ht="16.5">
      <c r="A79" s="16" t="s">
        <v>25</v>
      </c>
      <c r="B79" s="16"/>
      <c r="C79" s="17">
        <v>42108</v>
      </c>
      <c r="D79" s="18">
        <v>0.1</v>
      </c>
      <c r="E79" s="33">
        <v>2402.6</v>
      </c>
      <c r="F79" s="33">
        <v>128.85</v>
      </c>
      <c r="G79" s="19">
        <f t="shared" si="7"/>
        <v>128.75</v>
      </c>
      <c r="H79" s="19">
        <f t="shared" si="6"/>
        <v>2273.85</v>
      </c>
      <c r="T79" s="19"/>
      <c r="U79" s="19"/>
      <c r="V79" s="19"/>
      <c r="W79" s="19"/>
      <c r="X79" s="19">
        <f>AVERAGE(H77:H79)</f>
        <v>2274.1366666666668</v>
      </c>
    </row>
    <row r="80" spans="1:25" ht="16.5">
      <c r="A80" s="16" t="s">
        <v>25</v>
      </c>
      <c r="B80" s="16"/>
      <c r="C80" s="17">
        <v>42500</v>
      </c>
      <c r="D80" s="18">
        <v>0.1</v>
      </c>
      <c r="E80" s="33">
        <v>2402.6</v>
      </c>
      <c r="F80" s="33">
        <v>127.59</v>
      </c>
      <c r="G80" s="19">
        <f t="shared" si="7"/>
        <v>127.49000000000001</v>
      </c>
      <c r="H80" s="19">
        <f t="shared" si="6"/>
        <v>2275.1099999999997</v>
      </c>
      <c r="T80" s="19"/>
      <c r="U80" s="19"/>
      <c r="V80" s="19"/>
      <c r="W80" s="19"/>
      <c r="X80" s="19"/>
      <c r="Y80" s="19">
        <f>AVERAGE(H78:H80)</f>
        <v>2274.0166666666664</v>
      </c>
    </row>
    <row r="81" spans="1:26" ht="16.5">
      <c r="A81" s="16" t="str">
        <f>A80</f>
        <v>G-37</v>
      </c>
      <c r="B81" s="16"/>
      <c r="C81" s="17">
        <v>42842</v>
      </c>
      <c r="D81" s="18">
        <v>0.1</v>
      </c>
      <c r="E81" s="33">
        <v>2402.6</v>
      </c>
      <c r="F81" s="33">
        <v>127.82</v>
      </c>
      <c r="G81" s="19">
        <f t="shared" si="7"/>
        <v>127.72</v>
      </c>
      <c r="H81" s="19">
        <f t="shared" si="6"/>
        <v>2274.88</v>
      </c>
      <c r="Z81" s="19">
        <f>AVERAGE(H79:H81)</f>
        <v>2274.6133333333332</v>
      </c>
    </row>
    <row r="82" spans="1:27" ht="16.5">
      <c r="A82" s="16" t="s">
        <v>25</v>
      </c>
      <c r="B82" s="16"/>
      <c r="C82" s="17">
        <v>43206</v>
      </c>
      <c r="D82" s="18">
        <v>0.1</v>
      </c>
      <c r="E82" s="33">
        <v>2402.6</v>
      </c>
      <c r="F82" s="33">
        <v>127.24</v>
      </c>
      <c r="G82" s="19">
        <f t="shared" si="7"/>
        <v>127.14</v>
      </c>
      <c r="H82" s="19">
        <f t="shared" si="6"/>
        <v>2275.46</v>
      </c>
      <c r="Z82" s="19"/>
      <c r="AA82" s="19">
        <f>AVERAGE(H80:H82)</f>
        <v>2275.15</v>
      </c>
    </row>
    <row r="83" spans="1:28" ht="16.5">
      <c r="A83" s="16" t="s">
        <v>25</v>
      </c>
      <c r="B83" s="16"/>
      <c r="C83" s="17">
        <v>43563</v>
      </c>
      <c r="D83" s="18">
        <v>0.1</v>
      </c>
      <c r="E83" s="33">
        <v>2402.6</v>
      </c>
      <c r="F83" s="33">
        <v>125.47</v>
      </c>
      <c r="G83" s="19">
        <f t="shared" si="7"/>
        <v>125.37</v>
      </c>
      <c r="H83" s="19">
        <f>SUM(E83-G83)</f>
        <v>2277.23</v>
      </c>
      <c r="Z83" s="19"/>
      <c r="AA83" s="19"/>
      <c r="AB83" s="19">
        <f>AVERAGE(H81:H83)</f>
        <v>2275.8566666666666</v>
      </c>
    </row>
    <row r="84" spans="1:29" ht="16.5">
      <c r="A84" s="16" t="s">
        <v>25</v>
      </c>
      <c r="B84" s="16"/>
      <c r="C84" s="17">
        <v>43943</v>
      </c>
      <c r="D84" s="18">
        <v>0.1</v>
      </c>
      <c r="E84" s="33">
        <v>2402.6</v>
      </c>
      <c r="F84" s="33">
        <v>123.3</v>
      </c>
      <c r="G84" s="19">
        <f>SUM(F84-D84)</f>
        <v>123.2</v>
      </c>
      <c r="H84" s="19">
        <f>SUM(E84-G84)</f>
        <v>2279.4</v>
      </c>
      <c r="Z84" s="19"/>
      <c r="AA84" s="19"/>
      <c r="AB84" s="19"/>
      <c r="AC84" s="19">
        <f>AVERAGE(H82:H84)</f>
        <v>2277.3633333333332</v>
      </c>
    </row>
    <row r="85" spans="1:30" ht="16.5">
      <c r="A85" s="16" t="s">
        <v>25</v>
      </c>
      <c r="B85" s="16"/>
      <c r="C85" s="17">
        <v>44298</v>
      </c>
      <c r="D85" s="18">
        <v>0.1</v>
      </c>
      <c r="E85" s="33">
        <v>2402.6</v>
      </c>
      <c r="F85" s="33">
        <v>124.19</v>
      </c>
      <c r="G85" s="19">
        <f>SUM(F85-D85)</f>
        <v>124.09</v>
      </c>
      <c r="H85" s="19">
        <f>SUM(E85-G85)</f>
        <v>2278.5099999999998</v>
      </c>
      <c r="Z85" s="19"/>
      <c r="AA85" s="19"/>
      <c r="AB85" s="19"/>
      <c r="AC85" s="19"/>
      <c r="AD85" s="19">
        <f>AVERAGE(H83:H85)</f>
        <v>2278.3799999999997</v>
      </c>
    </row>
    <row r="86" spans="1:31" ht="16.5">
      <c r="A86" s="16" t="s">
        <v>25</v>
      </c>
      <c r="B86" s="16"/>
      <c r="C86" s="17">
        <v>44669</v>
      </c>
      <c r="D86" s="18">
        <v>0.1</v>
      </c>
      <c r="E86" s="33">
        <v>2402.6</v>
      </c>
      <c r="F86" s="33">
        <v>124.51</v>
      </c>
      <c r="G86" s="19">
        <f>SUM(F86-D86)</f>
        <v>124.41000000000001</v>
      </c>
      <c r="H86" s="19">
        <f>SUM(E86-G86)</f>
        <v>2278.19</v>
      </c>
      <c r="Z86" s="19"/>
      <c r="AA86" s="19"/>
      <c r="AB86" s="19"/>
      <c r="AC86" s="19"/>
      <c r="AD86" s="19"/>
      <c r="AE86" s="19">
        <f>AVERAGE(H84:H86)</f>
        <v>2278.7000000000003</v>
      </c>
    </row>
    <row r="87" spans="1:6" ht="16.5">
      <c r="A87" s="16"/>
      <c r="B87" s="16"/>
      <c r="C87" s="17"/>
      <c r="D87" s="18"/>
      <c r="E87" s="33"/>
      <c r="F87" s="33"/>
    </row>
    <row r="88" spans="1:6" ht="16.5">
      <c r="A88" s="16"/>
      <c r="B88" s="16"/>
      <c r="C88" s="17"/>
      <c r="D88" s="18"/>
      <c r="E88" s="33"/>
      <c r="F88" s="33"/>
    </row>
    <row r="89" spans="1:8" ht="16.5">
      <c r="A89" s="16" t="s">
        <v>28</v>
      </c>
      <c r="B89" s="16" t="s">
        <v>80</v>
      </c>
      <c r="C89" s="17">
        <v>29670</v>
      </c>
      <c r="D89" s="18">
        <v>0.7</v>
      </c>
      <c r="E89" s="33">
        <v>2300</v>
      </c>
      <c r="F89" s="33">
        <v>103.65</v>
      </c>
      <c r="G89" s="19">
        <f t="shared" si="0"/>
        <v>102.95</v>
      </c>
      <c r="H89" s="19">
        <f t="shared" si="1"/>
        <v>2197.05</v>
      </c>
    </row>
    <row r="90" spans="1:8" ht="16.5">
      <c r="A90" s="16" t="s">
        <v>28</v>
      </c>
      <c r="B90" s="16"/>
      <c r="C90" s="17">
        <v>30039</v>
      </c>
      <c r="D90" s="18">
        <v>0.7</v>
      </c>
      <c r="E90" s="33">
        <v>2300</v>
      </c>
      <c r="F90" s="33">
        <v>102.8</v>
      </c>
      <c r="G90" s="19">
        <f t="shared" si="0"/>
        <v>102.1</v>
      </c>
      <c r="H90" s="19">
        <f t="shared" si="1"/>
        <v>2197.9</v>
      </c>
    </row>
    <row r="91" spans="1:8" ht="16.5">
      <c r="A91" s="16" t="s">
        <v>28</v>
      </c>
      <c r="B91" s="16"/>
      <c r="C91" s="17">
        <v>30405</v>
      </c>
      <c r="D91" s="18">
        <v>0.7</v>
      </c>
      <c r="E91" s="33">
        <v>2300</v>
      </c>
      <c r="F91" s="33">
        <v>103.88</v>
      </c>
      <c r="G91" s="19">
        <f t="shared" si="0"/>
        <v>103.17999999999999</v>
      </c>
      <c r="H91" s="19">
        <f t="shared" si="1"/>
        <v>2196.82</v>
      </c>
    </row>
    <row r="92" spans="1:8" ht="16.5">
      <c r="A92" s="16" t="s">
        <v>28</v>
      </c>
      <c r="B92" s="16"/>
      <c r="C92" s="17">
        <v>30768</v>
      </c>
      <c r="D92" s="18">
        <v>0.7</v>
      </c>
      <c r="E92" s="33">
        <v>2300</v>
      </c>
      <c r="F92" s="33">
        <v>103.8</v>
      </c>
      <c r="G92" s="19">
        <f t="shared" si="0"/>
        <v>103.1</v>
      </c>
      <c r="H92" s="19">
        <f t="shared" si="1"/>
        <v>2196.9</v>
      </c>
    </row>
    <row r="93" spans="1:10" ht="16.5">
      <c r="A93" s="16" t="s">
        <v>28</v>
      </c>
      <c r="B93" s="16"/>
      <c r="C93" s="17">
        <v>31126</v>
      </c>
      <c r="D93" s="18">
        <v>0.7</v>
      </c>
      <c r="E93" s="33">
        <v>2300</v>
      </c>
      <c r="F93" s="33">
        <v>103.59</v>
      </c>
      <c r="G93" s="19">
        <f t="shared" si="0"/>
        <v>102.89</v>
      </c>
      <c r="H93" s="19">
        <f t="shared" si="1"/>
        <v>2197.11</v>
      </c>
      <c r="J93" s="19">
        <f>AVERAGE(H89:H93)</f>
        <v>2197.156</v>
      </c>
    </row>
    <row r="94" spans="1:8" ht="16.5">
      <c r="A94" s="16" t="s">
        <v>28</v>
      </c>
      <c r="B94" s="16"/>
      <c r="C94" s="17">
        <v>37020</v>
      </c>
      <c r="D94" s="18">
        <v>0.7</v>
      </c>
      <c r="E94" s="33">
        <v>2300</v>
      </c>
      <c r="F94" s="33">
        <v>104.16</v>
      </c>
      <c r="G94" s="19">
        <f t="shared" si="0"/>
        <v>103.46</v>
      </c>
      <c r="H94" s="19">
        <f t="shared" si="1"/>
        <v>2196.54</v>
      </c>
    </row>
    <row r="95" spans="1:8" ht="16.5">
      <c r="A95" s="16" t="s">
        <v>28</v>
      </c>
      <c r="B95" s="16"/>
      <c r="C95" s="17">
        <v>37362</v>
      </c>
      <c r="D95" s="18">
        <v>0.7</v>
      </c>
      <c r="E95" s="33">
        <v>2300</v>
      </c>
      <c r="F95" s="33">
        <v>105.41</v>
      </c>
      <c r="G95" s="19">
        <f t="shared" si="0"/>
        <v>104.71</v>
      </c>
      <c r="H95" s="19">
        <f t="shared" si="1"/>
        <v>2195.29</v>
      </c>
    </row>
    <row r="96" spans="1:12" ht="16.5">
      <c r="A96" s="16" t="s">
        <v>28</v>
      </c>
      <c r="B96" s="16"/>
      <c r="C96" s="17">
        <v>37733</v>
      </c>
      <c r="D96" s="18">
        <v>0.7</v>
      </c>
      <c r="E96" s="33">
        <v>2300</v>
      </c>
      <c r="F96" s="33">
        <v>108.5</v>
      </c>
      <c r="G96" s="19">
        <f t="shared" si="0"/>
        <v>107.8</v>
      </c>
      <c r="H96" s="19">
        <f t="shared" si="1"/>
        <v>2192.2</v>
      </c>
      <c r="L96" s="19">
        <f>AVERAGE(H94:H96)</f>
        <v>2194.6766666666667</v>
      </c>
    </row>
    <row r="97" spans="1:13" ht="16.5">
      <c r="A97" s="16" t="s">
        <v>28</v>
      </c>
      <c r="B97" s="16"/>
      <c r="C97" s="17">
        <v>38083</v>
      </c>
      <c r="D97" s="18">
        <v>0.7</v>
      </c>
      <c r="E97" s="33">
        <v>2300</v>
      </c>
      <c r="F97" s="33">
        <v>110.09</v>
      </c>
      <c r="G97" s="19">
        <f t="shared" si="0"/>
        <v>109.39</v>
      </c>
      <c r="H97" s="19">
        <f t="shared" si="1"/>
        <v>2190.61</v>
      </c>
      <c r="M97" s="19">
        <f>AVERAGE(H95:H97)</f>
        <v>2192.7000000000003</v>
      </c>
    </row>
    <row r="98" spans="1:14" ht="16.5">
      <c r="A98" s="16" t="s">
        <v>28</v>
      </c>
      <c r="B98" s="16"/>
      <c r="C98" s="17">
        <v>38468</v>
      </c>
      <c r="D98" s="18">
        <v>0.7</v>
      </c>
      <c r="E98" s="33">
        <v>2300</v>
      </c>
      <c r="F98" s="33">
        <v>112.93</v>
      </c>
      <c r="G98" s="19">
        <f t="shared" si="0"/>
        <v>112.23</v>
      </c>
      <c r="H98" s="19">
        <f t="shared" si="1"/>
        <v>2187.77</v>
      </c>
      <c r="N98" s="19">
        <f>AVERAGE(H96:H98)</f>
        <v>2190.193333333333</v>
      </c>
    </row>
    <row r="99" spans="1:15" ht="16.5">
      <c r="A99" s="16" t="s">
        <v>28</v>
      </c>
      <c r="B99" s="16"/>
      <c r="C99" s="17">
        <v>38826</v>
      </c>
      <c r="D99" s="18">
        <v>0.7</v>
      </c>
      <c r="E99" s="33">
        <v>2300</v>
      </c>
      <c r="F99" s="33">
        <v>113.56</v>
      </c>
      <c r="G99" s="19">
        <f t="shared" si="0"/>
        <v>112.86</v>
      </c>
      <c r="H99" s="19">
        <f t="shared" si="1"/>
        <v>2187.14</v>
      </c>
      <c r="O99" s="19">
        <f>AVERAGE(H97:H99)</f>
        <v>2188.5066666666667</v>
      </c>
    </row>
    <row r="100" spans="1:17" ht="16.5">
      <c r="A100" s="16" t="s">
        <v>28</v>
      </c>
      <c r="B100" s="16"/>
      <c r="C100" s="17">
        <v>39190</v>
      </c>
      <c r="D100" s="18">
        <v>0.7</v>
      </c>
      <c r="E100" s="33">
        <v>2300</v>
      </c>
      <c r="F100" s="33">
        <v>114.01</v>
      </c>
      <c r="G100" s="19">
        <f t="shared" si="0"/>
        <v>113.31</v>
      </c>
      <c r="H100" s="19">
        <f t="shared" si="1"/>
        <v>2186.69</v>
      </c>
      <c r="P100" s="19">
        <f>AVERAGE(H98:H100)</f>
        <v>2187.2000000000003</v>
      </c>
      <c r="Q100" s="19"/>
    </row>
    <row r="101" spans="1:17" ht="16.5">
      <c r="A101" s="16" t="s">
        <v>28</v>
      </c>
      <c r="B101" s="16"/>
      <c r="C101" s="17">
        <v>39552</v>
      </c>
      <c r="D101" s="18">
        <v>0.7</v>
      </c>
      <c r="E101" s="33">
        <v>2300</v>
      </c>
      <c r="F101" s="33">
        <v>113.57</v>
      </c>
      <c r="G101" s="19">
        <f t="shared" si="0"/>
        <v>112.86999999999999</v>
      </c>
      <c r="H101" s="19">
        <f t="shared" si="1"/>
        <v>2187.13</v>
      </c>
      <c r="P101" s="19"/>
      <c r="Q101" s="19">
        <f>AVERAGE(H99:H101)</f>
        <v>2186.9866666666667</v>
      </c>
    </row>
    <row r="102" spans="1:18" ht="16.5">
      <c r="A102" s="16" t="s">
        <v>28</v>
      </c>
      <c r="B102" s="16"/>
      <c r="C102" s="17">
        <v>39925</v>
      </c>
      <c r="D102" s="18">
        <v>0.7</v>
      </c>
      <c r="E102" s="33">
        <v>2300</v>
      </c>
      <c r="F102" s="33">
        <v>111.62</v>
      </c>
      <c r="G102" s="19">
        <v>111.92</v>
      </c>
      <c r="H102" s="19">
        <f t="shared" si="1"/>
        <v>2188.08</v>
      </c>
      <c r="P102" s="19"/>
      <c r="Q102" s="19"/>
      <c r="R102" s="19">
        <f>AVERAGE(H100:H102)</f>
        <v>2187.2999999999997</v>
      </c>
    </row>
    <row r="103" spans="1:19" ht="16.5">
      <c r="A103" s="16" t="s">
        <v>28</v>
      </c>
      <c r="B103" s="16"/>
      <c r="C103" s="17">
        <v>40297</v>
      </c>
      <c r="D103" s="18">
        <v>0.7</v>
      </c>
      <c r="E103" s="33">
        <v>2300</v>
      </c>
      <c r="F103" s="33">
        <v>112.02</v>
      </c>
      <c r="G103" s="19">
        <v>111.32</v>
      </c>
      <c r="H103" s="19">
        <f aca="true" t="shared" si="8" ref="H103:H108">SUM(E103-G103)</f>
        <v>2188.68</v>
      </c>
      <c r="P103" s="19"/>
      <c r="Q103" s="19"/>
      <c r="S103" s="19">
        <f>AVERAGE(H101:H103)</f>
        <v>2187.963333333333</v>
      </c>
    </row>
    <row r="104" spans="1:20" ht="16.5">
      <c r="A104" s="15" t="s">
        <v>28</v>
      </c>
      <c r="C104" s="20">
        <v>40661</v>
      </c>
      <c r="D104" s="15">
        <v>0.7</v>
      </c>
      <c r="E104" s="19">
        <v>2300</v>
      </c>
      <c r="F104" s="19">
        <v>111.9</v>
      </c>
      <c r="G104" s="19">
        <v>111.2</v>
      </c>
      <c r="H104" s="19">
        <f t="shared" si="8"/>
        <v>2188.8</v>
      </c>
      <c r="T104" s="19">
        <f>AVERAGE(H102:H104)</f>
        <v>2188.52</v>
      </c>
    </row>
    <row r="105" spans="1:21" ht="16.5">
      <c r="A105" s="15" t="s">
        <v>28</v>
      </c>
      <c r="C105" s="20">
        <v>41023</v>
      </c>
      <c r="D105" s="15">
        <v>0.7</v>
      </c>
      <c r="E105" s="19">
        <v>2300</v>
      </c>
      <c r="F105" s="19">
        <v>110.55</v>
      </c>
      <c r="G105" s="19">
        <v>109.85</v>
      </c>
      <c r="H105" s="19">
        <f t="shared" si="8"/>
        <v>2190.15</v>
      </c>
      <c r="T105" s="19"/>
      <c r="U105" s="19">
        <f>AVERAGE(H103:H105)</f>
        <v>2189.2099999999996</v>
      </c>
    </row>
    <row r="106" spans="1:22" ht="16.5">
      <c r="A106" s="15" t="s">
        <v>28</v>
      </c>
      <c r="C106" s="20">
        <v>41408</v>
      </c>
      <c r="D106" s="15">
        <v>0.7</v>
      </c>
      <c r="E106" s="19">
        <v>2300</v>
      </c>
      <c r="F106" s="19">
        <v>112.64</v>
      </c>
      <c r="G106" s="19">
        <f aca="true" t="shared" si="9" ref="G106:G111">SUM(F106-D106)</f>
        <v>111.94</v>
      </c>
      <c r="H106" s="19">
        <f t="shared" si="8"/>
        <v>2188.06</v>
      </c>
      <c r="T106" s="19"/>
      <c r="U106" s="19"/>
      <c r="V106" s="19">
        <f>AVERAGE(H104:H106)</f>
        <v>2189.0033333333336</v>
      </c>
    </row>
    <row r="107" spans="1:24" ht="16.5">
      <c r="A107" s="15" t="s">
        <v>28</v>
      </c>
      <c r="C107" s="20">
        <v>41746</v>
      </c>
      <c r="D107" s="15">
        <v>0.7</v>
      </c>
      <c r="E107" s="19">
        <v>2300</v>
      </c>
      <c r="F107" s="19">
        <v>114.96</v>
      </c>
      <c r="G107" s="19">
        <f t="shared" si="9"/>
        <v>114.25999999999999</v>
      </c>
      <c r="H107" s="19">
        <f t="shared" si="8"/>
        <v>2185.74</v>
      </c>
      <c r="T107" s="19"/>
      <c r="U107" s="19"/>
      <c r="V107" s="19"/>
      <c r="W107" s="19">
        <f>AVERAGE(H105:H107)</f>
        <v>2187.983333333333</v>
      </c>
      <c r="X107" s="19"/>
    </row>
    <row r="108" spans="1:24" ht="16.5">
      <c r="A108" s="15" t="s">
        <v>28</v>
      </c>
      <c r="C108" s="20">
        <v>42108</v>
      </c>
      <c r="D108" s="15">
        <v>0.7</v>
      </c>
      <c r="E108" s="19">
        <v>2300</v>
      </c>
      <c r="F108" s="19">
        <v>114.73</v>
      </c>
      <c r="G108" s="19">
        <f t="shared" si="9"/>
        <v>114.03</v>
      </c>
      <c r="H108" s="19">
        <f t="shared" si="8"/>
        <v>2185.97</v>
      </c>
      <c r="X108" s="19">
        <f>AVERAGE(H106:H108)</f>
        <v>2186.5899999999997</v>
      </c>
    </row>
    <row r="109" spans="1:25" ht="16.5">
      <c r="A109" s="15" t="s">
        <v>28</v>
      </c>
      <c r="C109" s="20">
        <v>42500</v>
      </c>
      <c r="D109" s="15">
        <v>0.7</v>
      </c>
      <c r="E109" s="19">
        <v>2300</v>
      </c>
      <c r="F109" s="19">
        <v>113.74</v>
      </c>
      <c r="G109" s="19">
        <f t="shared" si="9"/>
        <v>113.03999999999999</v>
      </c>
      <c r="H109" s="19">
        <f aca="true" t="shared" si="10" ref="H109:H115">SUM(E109-G109)</f>
        <v>2186.96</v>
      </c>
      <c r="Y109" s="19">
        <f>AVERAGE(H107:H109)</f>
        <v>2186.223333333333</v>
      </c>
    </row>
    <row r="110" spans="1:26" ht="16.5">
      <c r="A110" s="15" t="str">
        <f>A109</f>
        <v>G-38</v>
      </c>
      <c r="C110" s="20">
        <v>42838</v>
      </c>
      <c r="D110" s="15">
        <v>0.7</v>
      </c>
      <c r="E110" s="19">
        <v>2300</v>
      </c>
      <c r="F110" s="19">
        <v>114.55</v>
      </c>
      <c r="G110" s="19">
        <f t="shared" si="9"/>
        <v>113.85</v>
      </c>
      <c r="H110" s="19">
        <f t="shared" si="10"/>
        <v>2186.15</v>
      </c>
      <c r="Y110" s="19"/>
      <c r="Z110" s="19">
        <f>AVERAGE(H108:H110)</f>
        <v>2186.36</v>
      </c>
    </row>
    <row r="111" spans="1:27" ht="16.5">
      <c r="A111" s="15" t="s">
        <v>28</v>
      </c>
      <c r="C111" s="20">
        <v>43206</v>
      </c>
      <c r="D111" s="15">
        <v>0.7</v>
      </c>
      <c r="E111" s="19">
        <v>2300</v>
      </c>
      <c r="F111" s="19">
        <v>114.57</v>
      </c>
      <c r="G111" s="19">
        <f t="shared" si="9"/>
        <v>113.86999999999999</v>
      </c>
      <c r="H111" s="19">
        <f t="shared" si="10"/>
        <v>2186.13</v>
      </c>
      <c r="Y111" s="19"/>
      <c r="Z111" s="19"/>
      <c r="AA111" s="19">
        <f>AVERAGE(H109:H111)</f>
        <v>2186.4133333333334</v>
      </c>
    </row>
    <row r="112" spans="1:28" ht="16.5">
      <c r="A112" s="15" t="s">
        <v>28</v>
      </c>
      <c r="C112" s="20">
        <v>43563</v>
      </c>
      <c r="D112" s="15">
        <v>0.7</v>
      </c>
      <c r="E112" s="19">
        <v>2300</v>
      </c>
      <c r="F112" s="19">
        <v>114.38</v>
      </c>
      <c r="G112" s="19">
        <f>SUM(F112-D112)</f>
        <v>113.67999999999999</v>
      </c>
      <c r="H112" s="19">
        <f t="shared" si="10"/>
        <v>2186.32</v>
      </c>
      <c r="Y112" s="19"/>
      <c r="Z112" s="19"/>
      <c r="AA112" s="19"/>
      <c r="AB112" s="19">
        <f>AVERAGE(H110:H112)</f>
        <v>2186.2000000000003</v>
      </c>
    </row>
    <row r="113" spans="1:29" ht="16.5">
      <c r="A113" s="15" t="s">
        <v>28</v>
      </c>
      <c r="C113" s="20">
        <v>43943</v>
      </c>
      <c r="D113" s="15">
        <v>0.7</v>
      </c>
      <c r="E113" s="19">
        <v>2300</v>
      </c>
      <c r="F113" s="19">
        <v>112.6</v>
      </c>
      <c r="G113" s="19">
        <f>SUM(F113-D113)</f>
        <v>111.89999999999999</v>
      </c>
      <c r="H113" s="19">
        <f t="shared" si="10"/>
        <v>2188.1</v>
      </c>
      <c r="Y113" s="19"/>
      <c r="Z113" s="19"/>
      <c r="AA113" s="19"/>
      <c r="AB113" s="19"/>
      <c r="AC113" s="19">
        <f>AVERAGE(H111:H113)</f>
        <v>2186.8500000000004</v>
      </c>
    </row>
    <row r="114" spans="1:30" ht="16.5">
      <c r="A114" s="15" t="s">
        <v>28</v>
      </c>
      <c r="C114" s="20">
        <v>44298</v>
      </c>
      <c r="D114" s="15">
        <v>0.7</v>
      </c>
      <c r="E114" s="19">
        <v>2300</v>
      </c>
      <c r="F114" s="19">
        <v>114.6</v>
      </c>
      <c r="G114" s="19">
        <f>SUM(F114-D114)</f>
        <v>113.89999999999999</v>
      </c>
      <c r="H114" s="19">
        <f t="shared" si="10"/>
        <v>2186.1</v>
      </c>
      <c r="Y114" s="19"/>
      <c r="Z114" s="19"/>
      <c r="AA114" s="19"/>
      <c r="AB114" s="19"/>
      <c r="AC114" s="19"/>
      <c r="AD114" s="19">
        <f>AVERAGE(H112:H114)</f>
        <v>2186.84</v>
      </c>
    </row>
    <row r="115" spans="1:31" ht="16.5">
      <c r="A115" s="15" t="s">
        <v>28</v>
      </c>
      <c r="C115" s="20">
        <v>44669</v>
      </c>
      <c r="D115" s="15">
        <v>0.7</v>
      </c>
      <c r="E115" s="19">
        <v>2300</v>
      </c>
      <c r="F115" s="19">
        <v>114.4</v>
      </c>
      <c r="G115" s="19">
        <f>SUM(F115-D115)</f>
        <v>113.7</v>
      </c>
      <c r="H115" s="19">
        <f t="shared" si="10"/>
        <v>2186.3</v>
      </c>
      <c r="Y115" s="19"/>
      <c r="Z115" s="19"/>
      <c r="AA115" s="19"/>
      <c r="AB115" s="19"/>
      <c r="AC115" s="19"/>
      <c r="AD115" s="19"/>
      <c r="AE115" s="19">
        <f>AVERAGE(H113:H115)</f>
        <v>2186.8333333333335</v>
      </c>
    </row>
    <row r="118" spans="1:31" ht="16.5">
      <c r="A118" s="84" t="s">
        <v>34</v>
      </c>
      <c r="B118" s="84"/>
      <c r="C118" s="84"/>
      <c r="J118" s="19">
        <f>AVERAGE(J6,J35,J64,J93)</f>
        <v>2231.733</v>
      </c>
      <c r="K118" s="19"/>
      <c r="L118" s="19">
        <f>AVERAGE(L9,L38,L67,L96)</f>
        <v>2237.1116666666667</v>
      </c>
      <c r="M118" s="19">
        <f>AVERAGE(M10,M39,M68,M97)</f>
        <v>2236.1433333333334</v>
      </c>
      <c r="N118" s="19">
        <f>AVERAGE(N11,N40,N69,N98)</f>
        <v>2234.463333333333</v>
      </c>
      <c r="O118" s="19">
        <f>AVERAGE(O12,O41,O70,O99)</f>
        <v>2233.4733333333334</v>
      </c>
      <c r="P118" s="19">
        <f>AVERAGE(P13,P42,P71,P100)</f>
        <v>2232.7683333333334</v>
      </c>
      <c r="Q118" s="19">
        <f>AVERAGE(Q14,Q43,Q72,Q101)</f>
        <v>2233.1975</v>
      </c>
      <c r="R118" s="19">
        <f>AVERAGE(R15,R44,R73,R102)</f>
        <v>2234.0125</v>
      </c>
      <c r="S118" s="19">
        <f>AVERAGE(S16,S45,S74,S103)</f>
        <v>2235.110833333333</v>
      </c>
      <c r="T118" s="19">
        <f>AVERAGE(T17,T46,T75,T104)</f>
        <v>2235.929166666667</v>
      </c>
      <c r="U118" s="19">
        <f>AVERAGE(U18,U47,U76,U105)</f>
        <v>2236.5299999999997</v>
      </c>
      <c r="V118" s="19">
        <f>AVERAGE(V19,V48,V77,V106)</f>
        <v>2236.555</v>
      </c>
      <c r="W118" s="19">
        <f>AVERAGE(W20,W49,W78,W107)</f>
        <v>2235.44</v>
      </c>
      <c r="X118" s="19">
        <f>AVERAGE(X21,X50,X79,X108)</f>
        <v>2234.3</v>
      </c>
      <c r="Y118" s="19">
        <f>AVERAGE(Y22,Y51,Y80,Y109)</f>
        <v>2233.8083333333334</v>
      </c>
      <c r="Z118" s="19">
        <f>AVERAGE(Z23,Z52,Z81,Z110)</f>
        <v>2234.205</v>
      </c>
      <c r="AA118" s="19">
        <f>AVERAGE(AA24,AA53,AA82,AA111)</f>
        <v>2234.5108333333333</v>
      </c>
      <c r="AB118" s="19">
        <f>AVERAGE(AB25,AB54,AB83,AB112)</f>
        <v>2234.9608333333335</v>
      </c>
      <c r="AC118" s="19">
        <f>AVERAGE(AC26,AC55,AC84,AC113)</f>
        <v>2236.1349999999998</v>
      </c>
      <c r="AD118" s="19">
        <f>AVERAGE(AD27,AD56,AD85,AD114)</f>
        <v>2236.880833333333</v>
      </c>
      <c r="AE118" s="19">
        <f>AVERAGE(AE28,AE57,AE86,AE115)</f>
        <v>2237.28</v>
      </c>
    </row>
    <row r="122" spans="1:12" ht="16.5">
      <c r="A122" s="84" t="s">
        <v>13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</row>
    <row r="123" spans="1:12" ht="16.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</row>
    <row r="124" spans="3:12" ht="16.5">
      <c r="C124" s="20" t="s">
        <v>21</v>
      </c>
      <c r="D124" s="15" t="s">
        <v>16</v>
      </c>
      <c r="G124" s="19" t="s">
        <v>14</v>
      </c>
      <c r="L124" s="19"/>
    </row>
    <row r="125" spans="3:12" ht="16.5">
      <c r="C125" s="19">
        <v>2231.733</v>
      </c>
      <c r="D125" s="28" t="s">
        <v>15</v>
      </c>
      <c r="E125" s="19">
        <v>2237.1116666666667</v>
      </c>
      <c r="G125" s="19">
        <f aca="true" t="shared" si="11" ref="G125:G137">SUM(E125-C125)</f>
        <v>5.378666666666504</v>
      </c>
      <c r="I125" s="24"/>
      <c r="J125" s="19"/>
      <c r="L125" s="19"/>
    </row>
    <row r="126" spans="3:12" ht="16.5">
      <c r="C126" s="19">
        <v>2231.733</v>
      </c>
      <c r="D126" s="28" t="s">
        <v>20</v>
      </c>
      <c r="E126" s="19">
        <v>2236.1433333333334</v>
      </c>
      <c r="G126" s="19">
        <f t="shared" si="11"/>
        <v>4.410333333333256</v>
      </c>
      <c r="I126" s="24"/>
      <c r="J126" s="19"/>
      <c r="L126" s="19"/>
    </row>
    <row r="127" spans="3:12" ht="16.5">
      <c r="C127" s="19">
        <v>2231.733</v>
      </c>
      <c r="D127" s="28" t="s">
        <v>19</v>
      </c>
      <c r="E127" s="19">
        <v>2234.463333333333</v>
      </c>
      <c r="G127" s="19">
        <f t="shared" si="11"/>
        <v>2.7303333333329647</v>
      </c>
      <c r="J127" s="19"/>
      <c r="L127" s="19"/>
    </row>
    <row r="128" spans="3:12" ht="16.5">
      <c r="C128" s="19">
        <v>2231.733</v>
      </c>
      <c r="D128" s="28" t="s">
        <v>18</v>
      </c>
      <c r="E128" s="19">
        <v>2233.4733333333334</v>
      </c>
      <c r="G128" s="19">
        <f t="shared" si="11"/>
        <v>1.740333333333183</v>
      </c>
      <c r="J128" s="19"/>
      <c r="L128" s="19"/>
    </row>
    <row r="129" spans="3:12" ht="16.5">
      <c r="C129" s="19">
        <v>2231.733</v>
      </c>
      <c r="D129" s="28" t="s">
        <v>17</v>
      </c>
      <c r="E129" s="19">
        <v>2232.7683333333334</v>
      </c>
      <c r="G129" s="19">
        <f t="shared" si="11"/>
        <v>1.0353333333332557</v>
      </c>
      <c r="J129" s="19"/>
      <c r="L129" s="19"/>
    </row>
    <row r="130" spans="3:12" ht="16.5">
      <c r="C130" s="19">
        <v>2231.733</v>
      </c>
      <c r="D130" s="27" t="s">
        <v>46</v>
      </c>
      <c r="E130" s="19">
        <v>2233.2</v>
      </c>
      <c r="G130" s="19">
        <f t="shared" si="11"/>
        <v>1.4669999999996435</v>
      </c>
      <c r="J130" s="19"/>
      <c r="K130" s="19"/>
      <c r="L130" s="19"/>
    </row>
    <row r="131" spans="3:7" ht="16.5">
      <c r="C131" s="19">
        <v>2231.733</v>
      </c>
      <c r="D131" s="27" t="s">
        <v>63</v>
      </c>
      <c r="E131" s="19">
        <v>2234.01</v>
      </c>
      <c r="G131" s="19">
        <f t="shared" si="11"/>
        <v>2.2770000000000437</v>
      </c>
    </row>
    <row r="132" spans="3:7" ht="16.5">
      <c r="C132" s="19">
        <v>2231.73</v>
      </c>
      <c r="D132" s="27" t="s">
        <v>93</v>
      </c>
      <c r="E132" s="19">
        <v>2235.11</v>
      </c>
      <c r="G132" s="19">
        <f t="shared" si="11"/>
        <v>3.380000000000109</v>
      </c>
    </row>
    <row r="133" spans="3:7" ht="16.5">
      <c r="C133" s="19">
        <v>2231.73</v>
      </c>
      <c r="D133" s="27" t="s">
        <v>103</v>
      </c>
      <c r="E133" s="19">
        <v>2235.93</v>
      </c>
      <c r="G133" s="19">
        <f t="shared" si="11"/>
        <v>4.199999999999818</v>
      </c>
    </row>
    <row r="134" spans="3:7" ht="16.5">
      <c r="C134" s="19">
        <v>2231.73</v>
      </c>
      <c r="D134" s="27" t="s">
        <v>108</v>
      </c>
      <c r="E134" s="19">
        <v>2236.53</v>
      </c>
      <c r="G134" s="19">
        <f t="shared" si="11"/>
        <v>4.800000000000182</v>
      </c>
    </row>
    <row r="135" spans="3:7" ht="16.5">
      <c r="C135" s="19">
        <v>2231.73</v>
      </c>
      <c r="D135" s="27" t="s">
        <v>109</v>
      </c>
      <c r="E135" s="19">
        <v>2236.56</v>
      </c>
      <c r="G135" s="19">
        <f t="shared" si="11"/>
        <v>4.829999999999927</v>
      </c>
    </row>
    <row r="136" spans="3:7" ht="16.5">
      <c r="C136" s="19">
        <v>2231.73</v>
      </c>
      <c r="D136" s="27" t="s">
        <v>114</v>
      </c>
      <c r="E136" s="19">
        <v>2235.44</v>
      </c>
      <c r="G136" s="19">
        <f t="shared" si="11"/>
        <v>3.7100000000000364</v>
      </c>
    </row>
    <row r="137" spans="3:7" ht="16.5">
      <c r="C137" s="19">
        <v>2231.73</v>
      </c>
      <c r="D137" s="15" t="s">
        <v>117</v>
      </c>
      <c r="E137" s="19">
        <v>2234.3</v>
      </c>
      <c r="G137" s="19">
        <f t="shared" si="11"/>
        <v>2.5700000000001637</v>
      </c>
    </row>
    <row r="138" spans="3:7" ht="16.5">
      <c r="C138" s="19">
        <v>2231.73</v>
      </c>
      <c r="D138" s="27" t="s">
        <v>123</v>
      </c>
      <c r="E138" s="19">
        <v>2233.8</v>
      </c>
      <c r="G138" s="19">
        <f aca="true" t="shared" si="12" ref="G138:G144">SUM(E138-C138)</f>
        <v>2.0700000000001637</v>
      </c>
    </row>
    <row r="139" spans="3:7" ht="16.5">
      <c r="C139" s="19">
        <v>2231.73</v>
      </c>
      <c r="D139" s="27" t="s">
        <v>124</v>
      </c>
      <c r="E139" s="19">
        <f>Z118</f>
        <v>2234.205</v>
      </c>
      <c r="G139" s="19">
        <f t="shared" si="12"/>
        <v>2.474999999999909</v>
      </c>
    </row>
    <row r="140" spans="3:7" ht="16.5">
      <c r="C140" s="19">
        <v>2231.73</v>
      </c>
      <c r="D140" s="27" t="s">
        <v>130</v>
      </c>
      <c r="E140" s="19">
        <v>2234.51</v>
      </c>
      <c r="G140" s="19">
        <f t="shared" si="12"/>
        <v>2.7800000000002</v>
      </c>
    </row>
    <row r="141" spans="3:7" ht="16.5">
      <c r="C141" s="19">
        <v>2231.73</v>
      </c>
      <c r="D141" s="27" t="s">
        <v>139</v>
      </c>
      <c r="E141" s="19">
        <v>2234.96</v>
      </c>
      <c r="G141" s="19">
        <f t="shared" si="12"/>
        <v>3.230000000000018</v>
      </c>
    </row>
    <row r="142" spans="3:7" ht="16.5">
      <c r="C142" s="19">
        <v>2231.73</v>
      </c>
      <c r="D142" s="27" t="s">
        <v>140</v>
      </c>
      <c r="E142" s="19">
        <v>2236.14</v>
      </c>
      <c r="G142" s="19">
        <f t="shared" si="12"/>
        <v>4.4099999999998545</v>
      </c>
    </row>
    <row r="143" spans="3:7" ht="16.5">
      <c r="C143" s="19">
        <v>2231.73</v>
      </c>
      <c r="D143" s="27" t="s">
        <v>143</v>
      </c>
      <c r="E143" s="19">
        <v>2236.88</v>
      </c>
      <c r="G143" s="19">
        <f t="shared" si="12"/>
        <v>5.150000000000091</v>
      </c>
    </row>
    <row r="144" spans="3:7" ht="16.5">
      <c r="C144" s="19">
        <v>2231.73</v>
      </c>
      <c r="D144" s="27" t="s">
        <v>146</v>
      </c>
      <c r="E144" s="19">
        <v>2237.28</v>
      </c>
      <c r="G144" s="19">
        <f t="shared" si="12"/>
        <v>5.550000000000182</v>
      </c>
    </row>
  </sheetData>
  <sheetProtection/>
  <mergeCells count="2">
    <mergeCell ref="A122:L123"/>
    <mergeCell ref="A118:C1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0"/>
  <sheetViews>
    <sheetView zoomScaleSheetLayoutView="93" zoomScalePageLayoutView="0" workbookViewId="0" topLeftCell="A1">
      <pane xSplit="10" ySplit="1" topLeftCell="Q179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106" sqref="F106"/>
    </sheetView>
  </sheetViews>
  <sheetFormatPr defaultColWidth="9.140625" defaultRowHeight="12.75"/>
  <cols>
    <col min="1" max="1" width="13.57421875" style="15" customWidth="1"/>
    <col min="2" max="2" width="11.140625" style="15" customWidth="1"/>
    <col min="3" max="3" width="12.57421875" style="20" customWidth="1"/>
    <col min="4" max="4" width="8.57421875" style="15" customWidth="1"/>
    <col min="5" max="5" width="9.8515625" style="15" customWidth="1"/>
    <col min="6" max="6" width="9.8515625" style="19" customWidth="1"/>
    <col min="7" max="7" width="11.7109375" style="15" customWidth="1"/>
    <col min="8" max="8" width="14.28125" style="15" customWidth="1"/>
    <col min="9" max="9" width="3.57421875" style="15" customWidth="1"/>
    <col min="10" max="10" width="11.57421875" style="15" customWidth="1"/>
    <col min="11" max="11" width="3.421875" style="15" customWidth="1"/>
    <col min="12" max="12" width="8.8515625" style="19" customWidth="1"/>
    <col min="13" max="13" width="8.8515625" style="15" customWidth="1"/>
    <col min="14" max="18" width="8.8515625" style="19" customWidth="1"/>
    <col min="19" max="31" width="8.8515625" style="15" customWidth="1"/>
    <col min="32" max="16384" width="9.140625" style="15" customWidth="1"/>
  </cols>
  <sheetData>
    <row r="1" spans="1:31" s="14" customFormat="1" ht="54">
      <c r="A1" s="9" t="s">
        <v>0</v>
      </c>
      <c r="B1" s="9"/>
      <c r="C1" s="10" t="s">
        <v>1</v>
      </c>
      <c r="D1" s="9" t="s">
        <v>2</v>
      </c>
      <c r="E1" s="9" t="s">
        <v>3</v>
      </c>
      <c r="F1" s="12" t="s">
        <v>4</v>
      </c>
      <c r="G1" s="9" t="s">
        <v>9</v>
      </c>
      <c r="H1" s="9" t="s">
        <v>10</v>
      </c>
      <c r="I1" s="11"/>
      <c r="J1" s="9" t="s">
        <v>54</v>
      </c>
      <c r="K1" s="11"/>
      <c r="L1" s="12" t="s">
        <v>58</v>
      </c>
      <c r="M1" s="13" t="s">
        <v>20</v>
      </c>
      <c r="N1" s="36" t="s">
        <v>59</v>
      </c>
      <c r="O1" s="36" t="s">
        <v>60</v>
      </c>
      <c r="P1" s="36" t="s">
        <v>61</v>
      </c>
      <c r="Q1" s="36" t="s">
        <v>46</v>
      </c>
      <c r="R1" s="37" t="s">
        <v>52</v>
      </c>
      <c r="S1" s="31" t="s">
        <v>93</v>
      </c>
      <c r="T1" s="31" t="s">
        <v>103</v>
      </c>
      <c r="U1" s="31" t="s">
        <v>110</v>
      </c>
      <c r="V1" s="31" t="s">
        <v>109</v>
      </c>
      <c r="W1" s="31" t="s">
        <v>114</v>
      </c>
      <c r="X1" s="31" t="s">
        <v>117</v>
      </c>
      <c r="Y1" s="31" t="s">
        <v>123</v>
      </c>
      <c r="Z1" s="31" t="s">
        <v>124</v>
      </c>
      <c r="AA1" s="31" t="s">
        <v>130</v>
      </c>
      <c r="AB1" s="31" t="s">
        <v>139</v>
      </c>
      <c r="AC1" s="31" t="s">
        <v>140</v>
      </c>
      <c r="AD1" s="31" t="s">
        <v>143</v>
      </c>
      <c r="AE1" s="31" t="s">
        <v>146</v>
      </c>
    </row>
    <row r="2" spans="1:8" ht="18" customHeight="1">
      <c r="A2" s="16" t="s">
        <v>5</v>
      </c>
      <c r="B2" s="16" t="s">
        <v>89</v>
      </c>
      <c r="C2" s="17">
        <v>29669</v>
      </c>
      <c r="D2" s="18">
        <v>0.3</v>
      </c>
      <c r="E2" s="18">
        <v>2388.2</v>
      </c>
      <c r="F2" s="33">
        <v>152.59</v>
      </c>
      <c r="G2" s="15">
        <f>SUM(F2-D2)</f>
        <v>152.29</v>
      </c>
      <c r="H2" s="15">
        <f>SUM(E2-G2)</f>
        <v>2235.91</v>
      </c>
    </row>
    <row r="3" spans="1:8" ht="18" customHeight="1">
      <c r="A3" s="16" t="s">
        <v>5</v>
      </c>
      <c r="B3" s="16"/>
      <c r="C3" s="17">
        <v>30039</v>
      </c>
      <c r="D3" s="18">
        <v>0.3</v>
      </c>
      <c r="E3" s="18">
        <v>2388.2</v>
      </c>
      <c r="F3" s="33">
        <v>150.66</v>
      </c>
      <c r="G3" s="15">
        <f aca="true" t="shared" si="0" ref="G3:G21">SUM(F3-D3)</f>
        <v>150.35999999999999</v>
      </c>
      <c r="H3" s="15">
        <f aca="true" t="shared" si="1" ref="H3:H18">SUM(E3-G3)</f>
        <v>2237.8399999999997</v>
      </c>
    </row>
    <row r="4" spans="1:8" ht="18" customHeight="1">
      <c r="A4" s="16" t="s">
        <v>5</v>
      </c>
      <c r="B4" s="16"/>
      <c r="C4" s="17">
        <v>30398</v>
      </c>
      <c r="D4" s="18">
        <v>0.3</v>
      </c>
      <c r="E4" s="18">
        <v>2388.2</v>
      </c>
      <c r="F4" s="33">
        <v>150.57</v>
      </c>
      <c r="G4" s="15">
        <f t="shared" si="0"/>
        <v>150.26999999999998</v>
      </c>
      <c r="H4" s="15">
        <f t="shared" si="1"/>
        <v>2237.93</v>
      </c>
    </row>
    <row r="5" spans="1:8" ht="18" customHeight="1">
      <c r="A5" s="16" t="s">
        <v>5</v>
      </c>
      <c r="B5" s="16"/>
      <c r="C5" s="17">
        <v>30769</v>
      </c>
      <c r="D5" s="18">
        <v>0.3</v>
      </c>
      <c r="E5" s="18">
        <v>2388.2</v>
      </c>
      <c r="F5" s="33">
        <v>150.54</v>
      </c>
      <c r="G5" s="15">
        <f t="shared" si="0"/>
        <v>150.23999999999998</v>
      </c>
      <c r="H5" s="15">
        <f t="shared" si="1"/>
        <v>2237.96</v>
      </c>
    </row>
    <row r="6" spans="1:10" ht="18" customHeight="1">
      <c r="A6" s="16" t="s">
        <v>5</v>
      </c>
      <c r="B6" s="16"/>
      <c r="C6" s="17">
        <v>31126</v>
      </c>
      <c r="D6" s="18">
        <v>0.3</v>
      </c>
      <c r="E6" s="18">
        <v>2388.2</v>
      </c>
      <c r="F6" s="33">
        <v>150.79</v>
      </c>
      <c r="G6" s="15">
        <f t="shared" si="0"/>
        <v>150.48999999999998</v>
      </c>
      <c r="H6" s="15">
        <f t="shared" si="1"/>
        <v>2237.71</v>
      </c>
      <c r="J6" s="19">
        <f>SUM(H2:H6)/5</f>
        <v>2237.47</v>
      </c>
    </row>
    <row r="7" spans="1:8" ht="18" customHeight="1">
      <c r="A7" s="16" t="s">
        <v>5</v>
      </c>
      <c r="B7" s="16"/>
      <c r="C7" s="17">
        <v>37020</v>
      </c>
      <c r="D7" s="18">
        <v>0.3</v>
      </c>
      <c r="E7" s="18">
        <v>2388.2</v>
      </c>
      <c r="F7" s="33">
        <v>151.7</v>
      </c>
      <c r="G7" s="15">
        <f t="shared" si="0"/>
        <v>151.39999999999998</v>
      </c>
      <c r="H7" s="15">
        <f t="shared" si="1"/>
        <v>2236.7999999999997</v>
      </c>
    </row>
    <row r="8" spans="1:8" ht="18" customHeight="1">
      <c r="A8" s="16" t="s">
        <v>5</v>
      </c>
      <c r="B8" s="16"/>
      <c r="C8" s="17">
        <v>37362</v>
      </c>
      <c r="D8" s="18">
        <v>0.3</v>
      </c>
      <c r="E8" s="18">
        <v>2388.2</v>
      </c>
      <c r="F8" s="33">
        <v>151.17</v>
      </c>
      <c r="G8" s="15">
        <f t="shared" si="0"/>
        <v>150.86999999999998</v>
      </c>
      <c r="H8" s="15">
        <f t="shared" si="1"/>
        <v>2237.33</v>
      </c>
    </row>
    <row r="9" spans="1:12" ht="18" customHeight="1">
      <c r="A9" s="16" t="s">
        <v>5</v>
      </c>
      <c r="B9" s="16"/>
      <c r="C9" s="17">
        <v>37733</v>
      </c>
      <c r="D9" s="18">
        <v>0.3</v>
      </c>
      <c r="E9" s="18">
        <v>2388.2</v>
      </c>
      <c r="F9" s="33">
        <v>152.6</v>
      </c>
      <c r="G9" s="15">
        <f t="shared" si="0"/>
        <v>152.29999999999998</v>
      </c>
      <c r="H9" s="15">
        <f t="shared" si="1"/>
        <v>2235.8999999999996</v>
      </c>
      <c r="L9" s="19">
        <f>SUM(H7:H9)/3</f>
        <v>2236.6766666666663</v>
      </c>
    </row>
    <row r="10" spans="1:13" ht="18" customHeight="1">
      <c r="A10" s="16" t="s">
        <v>5</v>
      </c>
      <c r="B10" s="16"/>
      <c r="C10" s="17">
        <v>38083</v>
      </c>
      <c r="D10" s="18">
        <v>0.3</v>
      </c>
      <c r="E10" s="18">
        <v>2388.2</v>
      </c>
      <c r="F10" s="33">
        <v>153.34</v>
      </c>
      <c r="G10" s="15">
        <f t="shared" si="0"/>
        <v>153.04</v>
      </c>
      <c r="H10" s="15">
        <f t="shared" si="1"/>
        <v>2235.16</v>
      </c>
      <c r="M10" s="19">
        <f>SUM(H8:H10)/3</f>
        <v>2236.1299999999997</v>
      </c>
    </row>
    <row r="11" spans="1:14" ht="18" customHeight="1">
      <c r="A11" s="16" t="s">
        <v>5</v>
      </c>
      <c r="B11" s="16"/>
      <c r="C11" s="17">
        <v>38468</v>
      </c>
      <c r="D11" s="18">
        <v>0.3</v>
      </c>
      <c r="E11" s="18">
        <v>2388.2</v>
      </c>
      <c r="F11" s="33">
        <v>153.59</v>
      </c>
      <c r="G11" s="15">
        <f t="shared" si="0"/>
        <v>153.29</v>
      </c>
      <c r="H11" s="15">
        <f t="shared" si="1"/>
        <v>2234.91</v>
      </c>
      <c r="N11" s="19">
        <f>SUM(H9:H11)/3</f>
        <v>2235.3233333333333</v>
      </c>
    </row>
    <row r="12" spans="1:15" ht="18" customHeight="1">
      <c r="A12" s="16" t="s">
        <v>5</v>
      </c>
      <c r="B12" s="16"/>
      <c r="C12" s="17">
        <v>38826</v>
      </c>
      <c r="D12" s="18">
        <v>0.3</v>
      </c>
      <c r="E12" s="18">
        <v>2388.2</v>
      </c>
      <c r="F12" s="33">
        <v>153.13</v>
      </c>
      <c r="G12" s="15">
        <f t="shared" si="0"/>
        <v>152.82999999999998</v>
      </c>
      <c r="H12" s="15">
        <f t="shared" si="1"/>
        <v>2235.37</v>
      </c>
      <c r="O12" s="19">
        <f>SUM(H10:H12)/3</f>
        <v>2235.1466666666665</v>
      </c>
    </row>
    <row r="13" spans="1:16" ht="18" customHeight="1">
      <c r="A13" s="16" t="s">
        <v>5</v>
      </c>
      <c r="B13" s="16"/>
      <c r="C13" s="17">
        <v>39188</v>
      </c>
      <c r="D13" s="18">
        <v>0.3</v>
      </c>
      <c r="E13" s="18">
        <v>2388.2</v>
      </c>
      <c r="F13" s="33">
        <v>152.66</v>
      </c>
      <c r="G13" s="15">
        <f t="shared" si="0"/>
        <v>152.35999999999999</v>
      </c>
      <c r="H13" s="15">
        <f>SUM(E13-G13)</f>
        <v>2235.8399999999997</v>
      </c>
      <c r="P13" s="19">
        <f>SUM(H11:H13)/3</f>
        <v>2235.373333333333</v>
      </c>
    </row>
    <row r="14" spans="1:17" ht="18" customHeight="1">
      <c r="A14" s="16" t="s">
        <v>5</v>
      </c>
      <c r="B14" s="16"/>
      <c r="C14" s="17">
        <v>39545</v>
      </c>
      <c r="D14" s="18">
        <v>0.3</v>
      </c>
      <c r="E14" s="18">
        <v>2388.2</v>
      </c>
      <c r="F14" s="33">
        <v>151.64</v>
      </c>
      <c r="G14" s="15">
        <f t="shared" si="0"/>
        <v>151.33999999999997</v>
      </c>
      <c r="H14" s="15">
        <f t="shared" si="1"/>
        <v>2236.8599999999997</v>
      </c>
      <c r="Q14" s="19">
        <f>SUM(H12:H14)/3</f>
        <v>2236.023333333333</v>
      </c>
    </row>
    <row r="15" spans="1:18" ht="18" customHeight="1">
      <c r="A15" s="16" t="s">
        <v>5</v>
      </c>
      <c r="B15" s="16"/>
      <c r="C15" s="17">
        <v>39925</v>
      </c>
      <c r="D15" s="18">
        <v>0.3</v>
      </c>
      <c r="E15" s="18">
        <v>2388.2</v>
      </c>
      <c r="F15" s="33">
        <v>150.41</v>
      </c>
      <c r="G15" s="15">
        <v>150.11</v>
      </c>
      <c r="H15" s="15">
        <f t="shared" si="1"/>
        <v>2238.0899999999997</v>
      </c>
      <c r="R15" s="19">
        <f>AVERAGE(H13:H15)</f>
        <v>2236.93</v>
      </c>
    </row>
    <row r="16" spans="1:21" ht="18" customHeight="1">
      <c r="A16" s="16" t="s">
        <v>5</v>
      </c>
      <c r="B16" s="16"/>
      <c r="C16" s="17">
        <v>40297</v>
      </c>
      <c r="D16" s="18">
        <v>0.3</v>
      </c>
      <c r="E16" s="18">
        <v>2388.2</v>
      </c>
      <c r="F16" s="33">
        <v>149.75</v>
      </c>
      <c r="G16" s="15">
        <v>149.35</v>
      </c>
      <c r="H16" s="15">
        <f t="shared" si="1"/>
        <v>2238.85</v>
      </c>
      <c r="S16" s="19">
        <f>AVERAGE(H14:H16)</f>
        <v>2237.933333333333</v>
      </c>
      <c r="T16" s="19"/>
      <c r="U16" s="19"/>
    </row>
    <row r="17" spans="1:21" ht="18" customHeight="1">
      <c r="A17" s="16" t="s">
        <v>5</v>
      </c>
      <c r="B17" s="16"/>
      <c r="C17" s="17">
        <v>40662</v>
      </c>
      <c r="D17" s="18">
        <v>0.3</v>
      </c>
      <c r="E17" s="18">
        <v>2388.2</v>
      </c>
      <c r="F17" s="33">
        <v>149.72</v>
      </c>
      <c r="G17" s="15">
        <v>149.42</v>
      </c>
      <c r="H17" s="15">
        <f t="shared" si="1"/>
        <v>2238.7799999999997</v>
      </c>
      <c r="S17" s="19"/>
      <c r="T17" s="19">
        <f>AVERAGE(H15:H17)</f>
        <v>2238.5733333333333</v>
      </c>
      <c r="U17" s="19"/>
    </row>
    <row r="18" spans="1:21" ht="18" customHeight="1">
      <c r="A18" s="16" t="s">
        <v>5</v>
      </c>
      <c r="B18" s="16"/>
      <c r="C18" s="17">
        <v>41031</v>
      </c>
      <c r="D18" s="18">
        <v>0.3</v>
      </c>
      <c r="E18" s="18">
        <v>2388.2</v>
      </c>
      <c r="F18" s="33">
        <v>150.07</v>
      </c>
      <c r="G18" s="15">
        <v>149.77</v>
      </c>
      <c r="H18" s="15">
        <f t="shared" si="1"/>
        <v>2238.43</v>
      </c>
      <c r="S18" s="19"/>
      <c r="T18" s="19"/>
      <c r="U18" s="19">
        <f>AVERAGE(H16:H18)</f>
        <v>2238.6866666666665</v>
      </c>
    </row>
    <row r="19" spans="1:22" ht="18" customHeight="1">
      <c r="A19" s="16" t="s">
        <v>5</v>
      </c>
      <c r="B19" s="16"/>
      <c r="C19" s="17">
        <v>41400</v>
      </c>
      <c r="D19" s="18">
        <v>0.3</v>
      </c>
      <c r="E19" s="18">
        <v>2388.2</v>
      </c>
      <c r="F19" s="33">
        <v>149.84</v>
      </c>
      <c r="G19" s="15">
        <v>149.54</v>
      </c>
      <c r="H19" s="15">
        <f aca="true" t="shared" si="2" ref="H19:H24">SUM(E19-G19)</f>
        <v>2238.66</v>
      </c>
      <c r="V19" s="19">
        <f>AVERAGE(H17:H19)</f>
        <v>2238.623333333333</v>
      </c>
    </row>
    <row r="20" spans="1:24" ht="18" customHeight="1">
      <c r="A20" s="16" t="s">
        <v>5</v>
      </c>
      <c r="B20" s="16"/>
      <c r="C20" s="17">
        <v>41738</v>
      </c>
      <c r="D20" s="18">
        <v>0.3</v>
      </c>
      <c r="E20" s="18">
        <v>2388.2</v>
      </c>
      <c r="F20" s="33">
        <v>150.44</v>
      </c>
      <c r="G20" s="15">
        <v>150.14</v>
      </c>
      <c r="H20" s="15">
        <f t="shared" si="2"/>
        <v>2238.06</v>
      </c>
      <c r="V20" s="19"/>
      <c r="W20" s="19">
        <f>AVERAGE(H18:H20)</f>
        <v>2238.383333333333</v>
      </c>
      <c r="X20" s="19"/>
    </row>
    <row r="21" spans="1:24" ht="18" customHeight="1">
      <c r="A21" s="16" t="s">
        <v>5</v>
      </c>
      <c r="B21" s="16"/>
      <c r="C21" s="17">
        <v>42108</v>
      </c>
      <c r="D21" s="18">
        <v>0.3</v>
      </c>
      <c r="E21" s="18">
        <v>2388.2</v>
      </c>
      <c r="F21" s="33">
        <v>149.93</v>
      </c>
      <c r="G21" s="15">
        <f t="shared" si="0"/>
        <v>149.63</v>
      </c>
      <c r="H21" s="15">
        <f t="shared" si="2"/>
        <v>2238.5699999999997</v>
      </c>
      <c r="V21" s="19"/>
      <c r="W21" s="19"/>
      <c r="X21" s="19">
        <f>AVERAGE(H19:H21)</f>
        <v>2238.43</v>
      </c>
    </row>
    <row r="22" spans="1:25" ht="18" customHeight="1">
      <c r="A22" s="16" t="s">
        <v>5</v>
      </c>
      <c r="B22" s="16"/>
      <c r="C22" s="17">
        <v>42508</v>
      </c>
      <c r="D22" s="18">
        <v>0.3</v>
      </c>
      <c r="E22" s="18">
        <v>2388.2</v>
      </c>
      <c r="F22" s="33">
        <v>149.53</v>
      </c>
      <c r="G22" s="15">
        <f aca="true" t="shared" si="3" ref="G22:G28">SUM(F22-D22)</f>
        <v>149.23</v>
      </c>
      <c r="H22" s="15">
        <f t="shared" si="2"/>
        <v>2238.97</v>
      </c>
      <c r="V22" s="19"/>
      <c r="W22" s="19"/>
      <c r="X22" s="19"/>
      <c r="Y22" s="19">
        <f>AVERAGE(H20:H22)</f>
        <v>2238.533333333333</v>
      </c>
    </row>
    <row r="23" spans="1:26" ht="18" customHeight="1">
      <c r="A23" s="16" t="str">
        <f>A22</f>
        <v>G-22</v>
      </c>
      <c r="B23" s="16"/>
      <c r="C23" s="17">
        <v>42842</v>
      </c>
      <c r="D23" s="18">
        <v>0.3</v>
      </c>
      <c r="E23" s="18">
        <v>2388.2</v>
      </c>
      <c r="F23" s="33">
        <v>150.05</v>
      </c>
      <c r="G23" s="15">
        <f t="shared" si="3"/>
        <v>149.75</v>
      </c>
      <c r="H23" s="15">
        <f t="shared" si="2"/>
        <v>2238.45</v>
      </c>
      <c r="V23" s="19"/>
      <c r="W23" s="19"/>
      <c r="X23" s="19"/>
      <c r="Y23" s="19"/>
      <c r="Z23" s="15">
        <f>AVERAGE(H21:H23)</f>
        <v>2238.663333333333</v>
      </c>
    </row>
    <row r="24" spans="1:27" ht="18" customHeight="1">
      <c r="A24" s="16" t="s">
        <v>5</v>
      </c>
      <c r="B24" s="16"/>
      <c r="C24" s="17">
        <v>43206</v>
      </c>
      <c r="D24" s="18">
        <v>0.3</v>
      </c>
      <c r="E24" s="18">
        <v>2388.2</v>
      </c>
      <c r="F24" s="33">
        <v>150.05</v>
      </c>
      <c r="G24" s="15">
        <f t="shared" si="3"/>
        <v>149.75</v>
      </c>
      <c r="H24" s="15">
        <f t="shared" si="2"/>
        <v>2238.45</v>
      </c>
      <c r="V24" s="19"/>
      <c r="W24" s="19"/>
      <c r="X24" s="19"/>
      <c r="Y24" s="19"/>
      <c r="AA24" s="15">
        <f>AVERAGE(H22:H24)</f>
        <v>2238.6233333333334</v>
      </c>
    </row>
    <row r="25" spans="1:28" ht="18" customHeight="1">
      <c r="A25" s="16" t="s">
        <v>5</v>
      </c>
      <c r="B25" s="16"/>
      <c r="C25" s="17">
        <v>43572</v>
      </c>
      <c r="D25" s="18">
        <v>0.3</v>
      </c>
      <c r="E25" s="18">
        <v>2388.2</v>
      </c>
      <c r="F25" s="33">
        <v>149.57</v>
      </c>
      <c r="G25" s="15">
        <f t="shared" si="3"/>
        <v>149.26999999999998</v>
      </c>
      <c r="H25" s="15">
        <f>SUM(E25-G25)</f>
        <v>2238.93</v>
      </c>
      <c r="V25" s="19"/>
      <c r="W25" s="19"/>
      <c r="X25" s="19"/>
      <c r="Y25" s="19"/>
      <c r="AB25" s="15">
        <f>AVERAGE(H23:H25)</f>
        <v>2238.61</v>
      </c>
    </row>
    <row r="26" spans="1:29" ht="18" customHeight="1">
      <c r="A26" s="16" t="s">
        <v>5</v>
      </c>
      <c r="B26" s="16"/>
      <c r="C26" s="17">
        <v>43943</v>
      </c>
      <c r="D26" s="18">
        <v>0.3</v>
      </c>
      <c r="E26" s="18">
        <v>2388.2</v>
      </c>
      <c r="F26" s="33">
        <v>148.46</v>
      </c>
      <c r="G26" s="15">
        <f t="shared" si="3"/>
        <v>148.16</v>
      </c>
      <c r="H26" s="15">
        <f>SUM(E26-G26)</f>
        <v>2240.04</v>
      </c>
      <c r="V26" s="19"/>
      <c r="W26" s="19"/>
      <c r="X26" s="19"/>
      <c r="Y26" s="19"/>
      <c r="AC26" s="15">
        <f>AVERAGE(H24:H26)</f>
        <v>2239.14</v>
      </c>
    </row>
    <row r="27" spans="1:30" ht="18" customHeight="1">
      <c r="A27" s="16" t="s">
        <v>5</v>
      </c>
      <c r="B27" s="16"/>
      <c r="C27" s="17">
        <v>44299</v>
      </c>
      <c r="D27" s="18">
        <v>0.3</v>
      </c>
      <c r="E27" s="18">
        <v>2388.2</v>
      </c>
      <c r="F27" s="33">
        <v>149.1</v>
      </c>
      <c r="G27" s="15">
        <f t="shared" si="3"/>
        <v>148.79999999999998</v>
      </c>
      <c r="H27" s="15">
        <f>SUM(E27-G27)</f>
        <v>2239.3999999999996</v>
      </c>
      <c r="V27" s="19"/>
      <c r="W27" s="19"/>
      <c r="X27" s="19"/>
      <c r="Y27" s="19"/>
      <c r="AD27" s="15">
        <f>AVERAGE(H25:H27)</f>
        <v>2239.4566666666665</v>
      </c>
    </row>
    <row r="28" spans="1:31" ht="18" customHeight="1">
      <c r="A28" s="16" t="s">
        <v>5</v>
      </c>
      <c r="B28" s="16"/>
      <c r="C28" s="17">
        <v>44672</v>
      </c>
      <c r="D28" s="18">
        <v>0.3</v>
      </c>
      <c r="E28" s="18">
        <v>2388.2</v>
      </c>
      <c r="F28" s="33">
        <v>151.89</v>
      </c>
      <c r="G28" s="15">
        <f t="shared" si="3"/>
        <v>151.58999999999997</v>
      </c>
      <c r="H28" s="15">
        <f>SUM(E28-G28)</f>
        <v>2236.6099999999997</v>
      </c>
      <c r="V28" s="19"/>
      <c r="W28" s="19"/>
      <c r="X28" s="19"/>
      <c r="Y28" s="19"/>
      <c r="AE28" s="15">
        <f>AVERAGE(H26:H28)</f>
        <v>2238.683333333333</v>
      </c>
    </row>
    <row r="29" spans="1:22" ht="18" customHeight="1">
      <c r="A29" s="16"/>
      <c r="B29" s="16"/>
      <c r="C29" s="17"/>
      <c r="D29" s="18"/>
      <c r="E29" s="18"/>
      <c r="F29" s="33"/>
      <c r="V29" s="19"/>
    </row>
    <row r="30" spans="1:6" ht="18" customHeight="1">
      <c r="A30" s="16"/>
      <c r="B30" s="16"/>
      <c r="C30" s="17"/>
      <c r="D30" s="18"/>
      <c r="E30" s="18"/>
      <c r="F30" s="33"/>
    </row>
    <row r="31" spans="1:8" ht="18" customHeight="1">
      <c r="A31" s="16" t="s">
        <v>6</v>
      </c>
      <c r="B31" s="16" t="s">
        <v>90</v>
      </c>
      <c r="C31" s="17">
        <v>29669</v>
      </c>
      <c r="D31" s="18">
        <v>0.6</v>
      </c>
      <c r="E31" s="18">
        <v>2323.3</v>
      </c>
      <c r="F31" s="33">
        <v>105.56</v>
      </c>
      <c r="G31" s="15">
        <f aca="true" t="shared" si="4" ref="G31:G43">SUM(F31-D31)</f>
        <v>104.96000000000001</v>
      </c>
      <c r="H31" s="15">
        <f aca="true" t="shared" si="5" ref="H31:H47">SUM(E31-G31)</f>
        <v>2218.34</v>
      </c>
    </row>
    <row r="32" spans="1:8" ht="18" customHeight="1">
      <c r="A32" s="16" t="s">
        <v>6</v>
      </c>
      <c r="B32" s="16"/>
      <c r="C32" s="17">
        <v>30039</v>
      </c>
      <c r="D32" s="18">
        <v>0.6</v>
      </c>
      <c r="E32" s="18">
        <v>2323.3</v>
      </c>
      <c r="F32" s="33">
        <v>104.75</v>
      </c>
      <c r="G32" s="15">
        <f t="shared" si="4"/>
        <v>104.15</v>
      </c>
      <c r="H32" s="15">
        <f t="shared" si="5"/>
        <v>2219.15</v>
      </c>
    </row>
    <row r="33" spans="1:8" ht="18" customHeight="1">
      <c r="A33" s="16" t="s">
        <v>6</v>
      </c>
      <c r="B33" s="16"/>
      <c r="C33" s="17">
        <v>30405</v>
      </c>
      <c r="D33" s="18">
        <v>0.6</v>
      </c>
      <c r="E33" s="18">
        <v>2323.3</v>
      </c>
      <c r="F33" s="33">
        <v>105.17</v>
      </c>
      <c r="G33" s="15">
        <f t="shared" si="4"/>
        <v>104.57000000000001</v>
      </c>
      <c r="H33" s="15">
        <f t="shared" si="5"/>
        <v>2218.73</v>
      </c>
    </row>
    <row r="34" spans="1:8" ht="18" customHeight="1">
      <c r="A34" s="16" t="s">
        <v>6</v>
      </c>
      <c r="B34" s="16"/>
      <c r="C34" s="17">
        <v>30770</v>
      </c>
      <c r="D34" s="18">
        <v>0.6</v>
      </c>
      <c r="E34" s="18">
        <v>2323.3</v>
      </c>
      <c r="F34" s="33">
        <v>105.02</v>
      </c>
      <c r="G34" s="15">
        <f t="shared" si="4"/>
        <v>104.42</v>
      </c>
      <c r="H34" s="15">
        <f t="shared" si="5"/>
        <v>2218.88</v>
      </c>
    </row>
    <row r="35" spans="1:10" ht="18" customHeight="1">
      <c r="A35" s="16" t="s">
        <v>6</v>
      </c>
      <c r="B35" s="16"/>
      <c r="C35" s="17">
        <v>31126</v>
      </c>
      <c r="D35" s="18">
        <v>0.6</v>
      </c>
      <c r="E35" s="18">
        <v>2323.3</v>
      </c>
      <c r="F35" s="33">
        <v>105.44</v>
      </c>
      <c r="G35" s="15">
        <f t="shared" si="4"/>
        <v>104.84</v>
      </c>
      <c r="H35" s="15">
        <f t="shared" si="5"/>
        <v>2218.46</v>
      </c>
      <c r="J35" s="19">
        <f>SUM(H31:H35)/5</f>
        <v>2218.7119999999995</v>
      </c>
    </row>
    <row r="36" spans="1:8" ht="18" customHeight="1">
      <c r="A36" s="16" t="s">
        <v>6</v>
      </c>
      <c r="B36" s="16"/>
      <c r="C36" s="17">
        <v>37020</v>
      </c>
      <c r="D36" s="18">
        <v>0.6</v>
      </c>
      <c r="E36" s="18">
        <v>2323.3</v>
      </c>
      <c r="F36" s="33">
        <v>108</v>
      </c>
      <c r="G36" s="15">
        <f t="shared" si="4"/>
        <v>107.4</v>
      </c>
      <c r="H36" s="15">
        <f t="shared" si="5"/>
        <v>2215.9</v>
      </c>
    </row>
    <row r="37" spans="1:8" ht="18" customHeight="1">
      <c r="A37" s="16" t="s">
        <v>6</v>
      </c>
      <c r="B37" s="16"/>
      <c r="C37" s="17">
        <v>37362</v>
      </c>
      <c r="D37" s="18">
        <v>0.6</v>
      </c>
      <c r="E37" s="18">
        <v>2323.3</v>
      </c>
      <c r="F37" s="33">
        <v>109.55</v>
      </c>
      <c r="G37" s="15">
        <f t="shared" si="4"/>
        <v>108.95</v>
      </c>
      <c r="H37" s="15">
        <f t="shared" si="5"/>
        <v>2214.3500000000004</v>
      </c>
    </row>
    <row r="38" spans="1:12" ht="18" customHeight="1">
      <c r="A38" s="16" t="s">
        <v>6</v>
      </c>
      <c r="B38" s="16"/>
      <c r="C38" s="17">
        <v>37733</v>
      </c>
      <c r="D38" s="18">
        <v>0.6</v>
      </c>
      <c r="E38" s="18">
        <v>2323.3</v>
      </c>
      <c r="F38" s="33">
        <v>110.05</v>
      </c>
      <c r="G38" s="15">
        <f t="shared" si="4"/>
        <v>109.45</v>
      </c>
      <c r="H38" s="15">
        <f t="shared" si="5"/>
        <v>2213.8500000000004</v>
      </c>
      <c r="L38" s="19">
        <f>SUM(H36:H38)/3</f>
        <v>2214.7000000000003</v>
      </c>
    </row>
    <row r="39" spans="1:13" ht="18" customHeight="1">
      <c r="A39" s="16" t="s">
        <v>6</v>
      </c>
      <c r="B39" s="16"/>
      <c r="C39" s="17">
        <v>38083</v>
      </c>
      <c r="D39" s="18">
        <v>0.6</v>
      </c>
      <c r="E39" s="18">
        <v>2323.3</v>
      </c>
      <c r="F39" s="33">
        <v>111.74</v>
      </c>
      <c r="G39" s="15">
        <f t="shared" si="4"/>
        <v>111.14</v>
      </c>
      <c r="H39" s="15">
        <f t="shared" si="5"/>
        <v>2212.1600000000003</v>
      </c>
      <c r="M39" s="19">
        <f>SUM(H37:H39)/3</f>
        <v>2213.4533333333334</v>
      </c>
    </row>
    <row r="40" spans="1:14" ht="18" customHeight="1">
      <c r="A40" s="16" t="s">
        <v>6</v>
      </c>
      <c r="B40" s="16"/>
      <c r="C40" s="17">
        <v>38468</v>
      </c>
      <c r="D40" s="18">
        <v>0.6</v>
      </c>
      <c r="E40" s="18">
        <v>2323.3</v>
      </c>
      <c r="F40" s="33">
        <v>113.47</v>
      </c>
      <c r="G40" s="15">
        <f t="shared" si="4"/>
        <v>112.87</v>
      </c>
      <c r="H40" s="15">
        <f t="shared" si="5"/>
        <v>2210.4300000000003</v>
      </c>
      <c r="N40" s="19">
        <f>SUM(H38:H40)/3</f>
        <v>2212.146666666667</v>
      </c>
    </row>
    <row r="41" spans="1:15" ht="18" customHeight="1">
      <c r="A41" s="16" t="s">
        <v>6</v>
      </c>
      <c r="B41" s="16"/>
      <c r="C41" s="17">
        <v>38826</v>
      </c>
      <c r="D41" s="18">
        <v>0.6</v>
      </c>
      <c r="E41" s="18">
        <v>2323.3</v>
      </c>
      <c r="F41" s="33">
        <v>113.71</v>
      </c>
      <c r="G41" s="15">
        <f t="shared" si="4"/>
        <v>113.11</v>
      </c>
      <c r="H41" s="15">
        <f t="shared" si="5"/>
        <v>2210.19</v>
      </c>
      <c r="O41" s="19">
        <f>SUM(H39:H41)/3</f>
        <v>2210.9266666666667</v>
      </c>
    </row>
    <row r="42" spans="1:16" ht="18" customHeight="1">
      <c r="A42" s="16" t="s">
        <v>6</v>
      </c>
      <c r="B42" s="16"/>
      <c r="C42" s="17">
        <v>39188</v>
      </c>
      <c r="D42" s="18">
        <v>0.6</v>
      </c>
      <c r="E42" s="18">
        <v>2323.3</v>
      </c>
      <c r="F42" s="33">
        <v>113.98</v>
      </c>
      <c r="G42" s="15">
        <f t="shared" si="4"/>
        <v>113.38000000000001</v>
      </c>
      <c r="H42" s="15">
        <f t="shared" si="5"/>
        <v>2209.92</v>
      </c>
      <c r="P42" s="19">
        <f>SUM(H40:H42)/3</f>
        <v>2210.1800000000003</v>
      </c>
    </row>
    <row r="43" spans="1:17" ht="18" customHeight="1">
      <c r="A43" s="16" t="s">
        <v>6</v>
      </c>
      <c r="B43" s="16"/>
      <c r="C43" s="17">
        <v>39545</v>
      </c>
      <c r="D43" s="18">
        <v>0.6</v>
      </c>
      <c r="E43" s="18">
        <v>2323.3</v>
      </c>
      <c r="F43" s="33">
        <v>112.86</v>
      </c>
      <c r="G43" s="15">
        <f t="shared" si="4"/>
        <v>112.26</v>
      </c>
      <c r="H43" s="15">
        <f t="shared" si="5"/>
        <v>2211.04</v>
      </c>
      <c r="Q43" s="19">
        <f>SUM(H41:H43)/3</f>
        <v>2210.3833333333337</v>
      </c>
    </row>
    <row r="44" spans="1:18" ht="18" customHeight="1">
      <c r="A44" s="16" t="s">
        <v>6</v>
      </c>
      <c r="B44" s="16"/>
      <c r="C44" s="17">
        <v>39925</v>
      </c>
      <c r="D44" s="18">
        <v>0.6</v>
      </c>
      <c r="E44" s="18">
        <v>2323.3</v>
      </c>
      <c r="F44" s="33">
        <v>112.39</v>
      </c>
      <c r="G44" s="15">
        <v>111.79</v>
      </c>
      <c r="H44" s="15">
        <f t="shared" si="5"/>
        <v>2211.51</v>
      </c>
      <c r="R44" s="19">
        <f>AVERAGE(H42:H44)</f>
        <v>2210.8233333333333</v>
      </c>
    </row>
    <row r="45" spans="1:19" ht="18" customHeight="1">
      <c r="A45" s="16" t="s">
        <v>6</v>
      </c>
      <c r="B45" s="16"/>
      <c r="C45" s="17">
        <v>40297</v>
      </c>
      <c r="D45" s="18">
        <v>0.6</v>
      </c>
      <c r="E45" s="18">
        <v>2323.3</v>
      </c>
      <c r="F45" s="33">
        <v>111.52</v>
      </c>
      <c r="G45" s="15">
        <v>110.92</v>
      </c>
      <c r="H45" s="15">
        <f t="shared" si="5"/>
        <v>2212.38</v>
      </c>
      <c r="S45" s="19">
        <f>AVERAGE(H43:H45)</f>
        <v>2211.6433333333334</v>
      </c>
    </row>
    <row r="46" spans="1:20" ht="18" customHeight="1">
      <c r="A46" s="16" t="s">
        <v>6</v>
      </c>
      <c r="B46" s="16"/>
      <c r="C46" s="17">
        <v>40662</v>
      </c>
      <c r="D46" s="18">
        <v>0.6</v>
      </c>
      <c r="E46" s="18">
        <v>2323.3</v>
      </c>
      <c r="F46" s="33">
        <v>111.37</v>
      </c>
      <c r="G46" s="15">
        <v>110.77</v>
      </c>
      <c r="H46" s="15">
        <f t="shared" si="5"/>
        <v>2212.53</v>
      </c>
      <c r="T46" s="15">
        <f>AVERAGE(H44:H46)</f>
        <v>2212.14</v>
      </c>
    </row>
    <row r="47" spans="1:21" ht="18" customHeight="1">
      <c r="A47" s="16" t="s">
        <v>6</v>
      </c>
      <c r="B47" s="16"/>
      <c r="C47" s="17">
        <v>41031</v>
      </c>
      <c r="D47" s="18">
        <v>0.6</v>
      </c>
      <c r="E47" s="18">
        <v>2323.3</v>
      </c>
      <c r="F47" s="33">
        <v>108.02</v>
      </c>
      <c r="G47" s="15">
        <v>107.42</v>
      </c>
      <c r="H47" s="15">
        <f t="shared" si="5"/>
        <v>2215.88</v>
      </c>
      <c r="U47" s="19">
        <f>AVERAGE(H45:H47)</f>
        <v>2213.596666666667</v>
      </c>
    </row>
    <row r="48" spans="1:22" ht="18" customHeight="1">
      <c r="A48" s="16" t="s">
        <v>6</v>
      </c>
      <c r="B48" s="16"/>
      <c r="C48" s="17">
        <v>41400</v>
      </c>
      <c r="D48" s="18">
        <v>0.6</v>
      </c>
      <c r="E48" s="18">
        <v>2323.3</v>
      </c>
      <c r="F48" s="33">
        <v>111.96</v>
      </c>
      <c r="G48" s="15">
        <v>111.36</v>
      </c>
      <c r="H48" s="15">
        <f aca="true" t="shared" si="6" ref="H48:H53">SUM(E48-G48)</f>
        <v>2211.94</v>
      </c>
      <c r="U48" s="19"/>
      <c r="V48" s="15">
        <f>AVERAGE(H46:H48)</f>
        <v>2213.4500000000003</v>
      </c>
    </row>
    <row r="49" spans="1:23" ht="18" customHeight="1">
      <c r="A49" s="16" t="s">
        <v>6</v>
      </c>
      <c r="B49" s="16"/>
      <c r="C49" s="17">
        <v>41738</v>
      </c>
      <c r="D49" s="18">
        <v>0.6</v>
      </c>
      <c r="E49" s="18">
        <v>2323.3</v>
      </c>
      <c r="F49" s="33">
        <v>113.95</v>
      </c>
      <c r="G49" s="15">
        <v>113.35</v>
      </c>
      <c r="H49" s="15">
        <f t="shared" si="6"/>
        <v>2209.9500000000003</v>
      </c>
      <c r="U49" s="19"/>
      <c r="W49" s="15">
        <f>AVERAGE(H47:H49)</f>
        <v>2212.59</v>
      </c>
    </row>
    <row r="50" spans="1:24" ht="18" customHeight="1">
      <c r="A50" s="16" t="s">
        <v>6</v>
      </c>
      <c r="B50" s="16"/>
      <c r="C50" s="17">
        <v>42114</v>
      </c>
      <c r="D50" s="18">
        <v>0.6</v>
      </c>
      <c r="E50" s="18">
        <v>2323.3</v>
      </c>
      <c r="F50" s="33">
        <v>113.93</v>
      </c>
      <c r="G50" s="15">
        <f aca="true" t="shared" si="7" ref="G50:G57">SUM(F50-D50)</f>
        <v>113.33000000000001</v>
      </c>
      <c r="H50" s="15">
        <f t="shared" si="6"/>
        <v>2209.9700000000003</v>
      </c>
      <c r="U50" s="19"/>
      <c r="X50" s="15">
        <f>AVERAGE(H48:H50)</f>
        <v>2210.6200000000003</v>
      </c>
    </row>
    <row r="51" spans="1:25" ht="18" customHeight="1">
      <c r="A51" s="16" t="s">
        <v>6</v>
      </c>
      <c r="B51" s="16"/>
      <c r="C51" s="17">
        <v>42508</v>
      </c>
      <c r="D51" s="18">
        <v>0.6</v>
      </c>
      <c r="E51" s="18">
        <v>2323.3</v>
      </c>
      <c r="F51" s="33">
        <v>113.08</v>
      </c>
      <c r="G51" s="15">
        <f t="shared" si="7"/>
        <v>112.48</v>
      </c>
      <c r="H51" s="15">
        <f t="shared" si="6"/>
        <v>2210.82</v>
      </c>
      <c r="U51" s="19"/>
      <c r="Y51" s="15">
        <f>AVERAGE(H49:H51)</f>
        <v>2210.2466666666664</v>
      </c>
    </row>
    <row r="52" spans="1:26" ht="18" customHeight="1">
      <c r="A52" s="16" t="str">
        <f>A51</f>
        <v>G-23</v>
      </c>
      <c r="B52" s="16"/>
      <c r="C52" s="17">
        <v>42842</v>
      </c>
      <c r="D52" s="18">
        <v>0.6</v>
      </c>
      <c r="E52" s="18">
        <v>2323.3</v>
      </c>
      <c r="F52" s="33">
        <v>114.28</v>
      </c>
      <c r="G52" s="15">
        <f t="shared" si="7"/>
        <v>113.68</v>
      </c>
      <c r="H52" s="15">
        <f t="shared" si="6"/>
        <v>2209.6200000000003</v>
      </c>
      <c r="U52" s="19"/>
      <c r="Z52" s="15">
        <f>AVERAGE(H50:H52)</f>
        <v>2210.136666666667</v>
      </c>
    </row>
    <row r="53" spans="1:27" ht="18" customHeight="1">
      <c r="A53" s="16" t="s">
        <v>6</v>
      </c>
      <c r="B53" s="16"/>
      <c r="C53" s="17">
        <v>43206</v>
      </c>
      <c r="D53" s="18">
        <v>0.6</v>
      </c>
      <c r="E53" s="18">
        <v>2323.3</v>
      </c>
      <c r="F53" s="33">
        <v>114.43</v>
      </c>
      <c r="G53" s="15">
        <f t="shared" si="7"/>
        <v>113.83000000000001</v>
      </c>
      <c r="H53" s="15">
        <f t="shared" si="6"/>
        <v>2209.4700000000003</v>
      </c>
      <c r="U53" s="19"/>
      <c r="AA53" s="15">
        <f>AVERAGE(H51:H53)</f>
        <v>2209.9700000000003</v>
      </c>
    </row>
    <row r="54" spans="1:28" ht="18" customHeight="1">
      <c r="A54" s="16" t="s">
        <v>6</v>
      </c>
      <c r="B54" s="16"/>
      <c r="C54" s="17">
        <v>43572</v>
      </c>
      <c r="D54" s="18">
        <v>0.6</v>
      </c>
      <c r="E54" s="18">
        <v>2323.3</v>
      </c>
      <c r="F54" s="33">
        <v>114.05</v>
      </c>
      <c r="G54" s="15">
        <f t="shared" si="7"/>
        <v>113.45</v>
      </c>
      <c r="H54" s="15">
        <f>SUM(E54-G54)</f>
        <v>2209.8500000000004</v>
      </c>
      <c r="U54" s="19"/>
      <c r="AB54" s="15">
        <f>AVERAGE(H52:H54)</f>
        <v>2209.646666666667</v>
      </c>
    </row>
    <row r="55" spans="1:29" ht="18" customHeight="1">
      <c r="A55" s="16" t="s">
        <v>6</v>
      </c>
      <c r="B55" s="16"/>
      <c r="C55" s="17">
        <v>43943</v>
      </c>
      <c r="D55" s="18">
        <v>0.6</v>
      </c>
      <c r="E55" s="18">
        <v>2323.3</v>
      </c>
      <c r="F55" s="33">
        <v>112.4</v>
      </c>
      <c r="G55" s="15">
        <f t="shared" si="7"/>
        <v>111.80000000000001</v>
      </c>
      <c r="H55" s="15">
        <f>SUM(E55-G55)</f>
        <v>2211.5</v>
      </c>
      <c r="U55" s="19"/>
      <c r="AC55" s="15">
        <f>AVERAGE(H53:H55)</f>
        <v>2210.2733333333335</v>
      </c>
    </row>
    <row r="56" spans="1:30" ht="18" customHeight="1">
      <c r="A56" s="16" t="s">
        <v>6</v>
      </c>
      <c r="B56" s="16"/>
      <c r="C56" s="17">
        <v>44300</v>
      </c>
      <c r="D56" s="18">
        <v>0.6</v>
      </c>
      <c r="E56" s="18">
        <v>2323.3</v>
      </c>
      <c r="F56" s="33">
        <v>113.8</v>
      </c>
      <c r="G56" s="15">
        <f t="shared" si="7"/>
        <v>113.2</v>
      </c>
      <c r="H56" s="15">
        <f>SUM(E56-G56)</f>
        <v>2210.1000000000004</v>
      </c>
      <c r="U56" s="19"/>
      <c r="AD56" s="15">
        <f>AVERAGE(H54:H56)</f>
        <v>2210.4833333333336</v>
      </c>
    </row>
    <row r="57" spans="1:31" ht="18" customHeight="1">
      <c r="A57" s="16" t="s">
        <v>6</v>
      </c>
      <c r="B57" s="16"/>
      <c r="C57" s="17">
        <v>44692</v>
      </c>
      <c r="D57" s="18">
        <v>0.6</v>
      </c>
      <c r="E57" s="18">
        <v>2323.3</v>
      </c>
      <c r="F57" s="33">
        <v>114.77</v>
      </c>
      <c r="G57" s="15">
        <f t="shared" si="7"/>
        <v>114.17</v>
      </c>
      <c r="H57" s="15">
        <f>SUM(E57-G57)</f>
        <v>2209.13</v>
      </c>
      <c r="U57" s="19"/>
      <c r="AE57" s="15">
        <f>AVERAGE(H55:H57)</f>
        <v>2210.2433333333333</v>
      </c>
    </row>
    <row r="58" spans="1:6" ht="18" customHeight="1">
      <c r="A58" s="16"/>
      <c r="B58" s="16"/>
      <c r="C58" s="17"/>
      <c r="D58" s="18"/>
      <c r="E58" s="18"/>
      <c r="F58" s="33"/>
    </row>
    <row r="59" spans="1:6" ht="18" customHeight="1">
      <c r="A59" s="16"/>
      <c r="B59" s="16"/>
      <c r="C59" s="17"/>
      <c r="D59" s="18"/>
      <c r="E59" s="18"/>
      <c r="F59" s="33"/>
    </row>
    <row r="60" spans="1:8" ht="18" customHeight="1">
      <c r="A60" s="16" t="s">
        <v>7</v>
      </c>
      <c r="B60" s="16" t="s">
        <v>91</v>
      </c>
      <c r="C60" s="17">
        <v>29669</v>
      </c>
      <c r="D60" s="18">
        <v>0.3</v>
      </c>
      <c r="E60" s="18">
        <v>2402.8</v>
      </c>
      <c r="F60" s="33">
        <v>129.39</v>
      </c>
      <c r="G60" s="15">
        <f aca="true" t="shared" si="8" ref="G60:G72">SUM(F60-D60)</f>
        <v>129.08999999999997</v>
      </c>
      <c r="H60" s="15">
        <f aca="true" t="shared" si="9" ref="H60:H76">SUM(E60-G60)</f>
        <v>2273.71</v>
      </c>
    </row>
    <row r="61" spans="1:8" ht="18" customHeight="1">
      <c r="A61" s="16" t="s">
        <v>7</v>
      </c>
      <c r="B61" s="16"/>
      <c r="C61" s="17">
        <v>30039</v>
      </c>
      <c r="D61" s="18">
        <v>0.3</v>
      </c>
      <c r="E61" s="18">
        <v>2402.8</v>
      </c>
      <c r="F61" s="33">
        <v>128.76</v>
      </c>
      <c r="G61" s="15">
        <f t="shared" si="8"/>
        <v>128.45999999999998</v>
      </c>
      <c r="H61" s="15">
        <f t="shared" si="9"/>
        <v>2274.34</v>
      </c>
    </row>
    <row r="62" spans="1:8" ht="18" customHeight="1">
      <c r="A62" s="16" t="s">
        <v>7</v>
      </c>
      <c r="B62" s="16"/>
      <c r="C62" s="17">
        <v>30398</v>
      </c>
      <c r="D62" s="18">
        <v>0.3</v>
      </c>
      <c r="E62" s="18">
        <v>2402.8</v>
      </c>
      <c r="F62" s="33">
        <v>129</v>
      </c>
      <c r="G62" s="15">
        <f t="shared" si="8"/>
        <v>128.7</v>
      </c>
      <c r="H62" s="15">
        <f t="shared" si="9"/>
        <v>2274.1000000000004</v>
      </c>
    </row>
    <row r="63" spans="1:8" ht="18" customHeight="1">
      <c r="A63" s="16" t="s">
        <v>7</v>
      </c>
      <c r="B63" s="16"/>
      <c r="C63" s="17">
        <v>30770</v>
      </c>
      <c r="D63" s="18">
        <v>0.3</v>
      </c>
      <c r="E63" s="18">
        <v>2402.8</v>
      </c>
      <c r="F63" s="33">
        <v>129.38</v>
      </c>
      <c r="G63" s="15">
        <f t="shared" si="8"/>
        <v>129.07999999999998</v>
      </c>
      <c r="H63" s="15">
        <f t="shared" si="9"/>
        <v>2273.7200000000003</v>
      </c>
    </row>
    <row r="64" spans="1:10" ht="18" customHeight="1">
      <c r="A64" s="16" t="s">
        <v>7</v>
      </c>
      <c r="B64" s="16"/>
      <c r="C64" s="17">
        <v>31126</v>
      </c>
      <c r="D64" s="18">
        <v>0.3</v>
      </c>
      <c r="E64" s="18">
        <v>2402.8</v>
      </c>
      <c r="F64" s="33">
        <v>129.96</v>
      </c>
      <c r="G64" s="15">
        <f t="shared" si="8"/>
        <v>129.66</v>
      </c>
      <c r="H64" s="15">
        <f t="shared" si="9"/>
        <v>2273.1400000000003</v>
      </c>
      <c r="J64" s="19">
        <f>SUM(H60:H64)/5</f>
        <v>2273.8020000000006</v>
      </c>
    </row>
    <row r="65" spans="1:8" ht="18" customHeight="1">
      <c r="A65" s="16" t="s">
        <v>7</v>
      </c>
      <c r="B65" s="16"/>
      <c r="C65" s="17">
        <v>37020</v>
      </c>
      <c r="D65" s="18">
        <v>0.3</v>
      </c>
      <c r="E65" s="18">
        <v>2402.8</v>
      </c>
      <c r="F65" s="33">
        <v>129.11</v>
      </c>
      <c r="G65" s="15">
        <f t="shared" si="8"/>
        <v>128.81</v>
      </c>
      <c r="H65" s="15">
        <f t="shared" si="9"/>
        <v>2273.9900000000002</v>
      </c>
    </row>
    <row r="66" spans="1:8" ht="18" customHeight="1">
      <c r="A66" s="16" t="s">
        <v>7</v>
      </c>
      <c r="B66" s="16"/>
      <c r="C66" s="17">
        <v>37362</v>
      </c>
      <c r="D66" s="18">
        <v>0.3</v>
      </c>
      <c r="E66" s="18">
        <v>2402.8</v>
      </c>
      <c r="F66" s="33">
        <v>128.97</v>
      </c>
      <c r="G66" s="15">
        <f t="shared" si="8"/>
        <v>128.67</v>
      </c>
      <c r="H66" s="15">
        <f t="shared" si="9"/>
        <v>2274.13</v>
      </c>
    </row>
    <row r="67" spans="1:12" ht="18" customHeight="1">
      <c r="A67" s="16" t="s">
        <v>7</v>
      </c>
      <c r="B67" s="16"/>
      <c r="C67" s="17">
        <v>37733</v>
      </c>
      <c r="D67" s="18">
        <v>0.3</v>
      </c>
      <c r="E67" s="18">
        <v>2402.8</v>
      </c>
      <c r="F67" s="33">
        <v>130.23</v>
      </c>
      <c r="G67" s="15">
        <f t="shared" si="8"/>
        <v>129.92999999999998</v>
      </c>
      <c r="H67" s="15">
        <f t="shared" si="9"/>
        <v>2272.8700000000003</v>
      </c>
      <c r="L67" s="19">
        <f>SUM(H65:H67)/3</f>
        <v>2273.663333333334</v>
      </c>
    </row>
    <row r="68" spans="1:13" ht="18" customHeight="1">
      <c r="A68" s="16" t="s">
        <v>7</v>
      </c>
      <c r="B68" s="16"/>
      <c r="C68" s="17">
        <v>38083</v>
      </c>
      <c r="D68" s="18">
        <v>0.3</v>
      </c>
      <c r="E68" s="18">
        <v>2402.8</v>
      </c>
      <c r="F68" s="33">
        <v>131.04</v>
      </c>
      <c r="G68" s="15">
        <f t="shared" si="8"/>
        <v>130.73999999999998</v>
      </c>
      <c r="H68" s="15">
        <f t="shared" si="9"/>
        <v>2272.0600000000004</v>
      </c>
      <c r="M68" s="19">
        <f>SUM(H66:H68)/3</f>
        <v>2273.02</v>
      </c>
    </row>
    <row r="69" spans="1:14" ht="18" customHeight="1">
      <c r="A69" s="16" t="s">
        <v>7</v>
      </c>
      <c r="B69" s="16"/>
      <c r="C69" s="17">
        <v>38468</v>
      </c>
      <c r="D69" s="18">
        <v>0.3</v>
      </c>
      <c r="E69" s="18">
        <v>2402.8</v>
      </c>
      <c r="F69" s="33">
        <v>131.82</v>
      </c>
      <c r="G69" s="15">
        <f t="shared" si="8"/>
        <v>131.51999999999998</v>
      </c>
      <c r="H69" s="15">
        <f t="shared" si="9"/>
        <v>2271.28</v>
      </c>
      <c r="N69" s="19">
        <f>SUM(H67:H69)/3</f>
        <v>2272.07</v>
      </c>
    </row>
    <row r="70" spans="1:15" ht="18" customHeight="1">
      <c r="A70" s="16" t="s">
        <v>7</v>
      </c>
      <c r="B70" s="16"/>
      <c r="C70" s="17">
        <v>38826</v>
      </c>
      <c r="D70" s="18">
        <v>0.3</v>
      </c>
      <c r="E70" s="18">
        <v>2402.8</v>
      </c>
      <c r="F70" s="33">
        <v>131.9</v>
      </c>
      <c r="G70" s="15">
        <f t="shared" si="8"/>
        <v>131.6</v>
      </c>
      <c r="H70" s="15">
        <f t="shared" si="9"/>
        <v>2271.2000000000003</v>
      </c>
      <c r="O70" s="19">
        <f>SUM(H68:H70)/3</f>
        <v>2271.513333333334</v>
      </c>
    </row>
    <row r="71" spans="1:16" ht="18" customHeight="1">
      <c r="A71" s="16" t="s">
        <v>7</v>
      </c>
      <c r="B71" s="16"/>
      <c r="C71" s="17">
        <v>39188</v>
      </c>
      <c r="D71" s="18">
        <v>0.3</v>
      </c>
      <c r="E71" s="18">
        <v>2402.8</v>
      </c>
      <c r="F71" s="33">
        <v>131.47</v>
      </c>
      <c r="G71" s="15">
        <f t="shared" si="8"/>
        <v>131.17</v>
      </c>
      <c r="H71" s="15">
        <f t="shared" si="9"/>
        <v>2271.63</v>
      </c>
      <c r="P71" s="19">
        <f>SUM(H69:H71)/3</f>
        <v>2271.3700000000003</v>
      </c>
    </row>
    <row r="72" spans="1:17" ht="18" customHeight="1">
      <c r="A72" s="16" t="s">
        <v>7</v>
      </c>
      <c r="B72" s="16"/>
      <c r="C72" s="17">
        <v>39545</v>
      </c>
      <c r="D72" s="18">
        <v>0.3</v>
      </c>
      <c r="E72" s="18">
        <v>2402.8</v>
      </c>
      <c r="F72" s="33">
        <v>130.51</v>
      </c>
      <c r="G72" s="15">
        <f t="shared" si="8"/>
        <v>130.20999999999998</v>
      </c>
      <c r="H72" s="15">
        <f t="shared" si="9"/>
        <v>2272.59</v>
      </c>
      <c r="Q72" s="19">
        <f>SUM(H70:H72)/3</f>
        <v>2271.806666666667</v>
      </c>
    </row>
    <row r="73" spans="1:18" ht="18" customHeight="1">
      <c r="A73" s="16" t="s">
        <v>7</v>
      </c>
      <c r="B73" s="16"/>
      <c r="C73" s="17">
        <v>39925</v>
      </c>
      <c r="D73" s="18">
        <v>0.3</v>
      </c>
      <c r="E73" s="18">
        <v>2402.8</v>
      </c>
      <c r="F73" s="33">
        <v>129.97</v>
      </c>
      <c r="G73" s="15">
        <v>129.67</v>
      </c>
      <c r="H73" s="15">
        <f t="shared" si="9"/>
        <v>2273.13</v>
      </c>
      <c r="R73" s="19">
        <f>AVERAGE(H71:H73)</f>
        <v>2272.4500000000003</v>
      </c>
    </row>
    <row r="74" spans="1:19" ht="18" customHeight="1">
      <c r="A74" s="16" t="s">
        <v>7</v>
      </c>
      <c r="B74" s="16"/>
      <c r="C74" s="17">
        <v>40297</v>
      </c>
      <c r="D74" s="18">
        <v>0.3</v>
      </c>
      <c r="E74" s="18">
        <v>2402.8</v>
      </c>
      <c r="F74" s="33">
        <v>132.95</v>
      </c>
      <c r="G74" s="15">
        <v>132.65</v>
      </c>
      <c r="H74" s="15">
        <f t="shared" si="9"/>
        <v>2270.15</v>
      </c>
      <c r="S74" s="19">
        <f>AVERAGE(H72:H74)</f>
        <v>2271.956666666667</v>
      </c>
    </row>
    <row r="75" spans="1:20" ht="18" customHeight="1">
      <c r="A75" s="16" t="s">
        <v>7</v>
      </c>
      <c r="B75" s="16"/>
      <c r="C75" s="17">
        <v>40661</v>
      </c>
      <c r="D75" s="18">
        <v>0.3</v>
      </c>
      <c r="E75" s="18">
        <v>2402.8</v>
      </c>
      <c r="F75" s="33">
        <v>134.94</v>
      </c>
      <c r="G75" s="15">
        <v>134.64</v>
      </c>
      <c r="H75" s="15">
        <f t="shared" si="9"/>
        <v>2268.1600000000003</v>
      </c>
      <c r="T75" s="15">
        <f>AVERAGE(H73:H75)</f>
        <v>2270.48</v>
      </c>
    </row>
    <row r="76" spans="1:21" ht="18" customHeight="1">
      <c r="A76" s="16" t="s">
        <v>7</v>
      </c>
      <c r="B76" s="16"/>
      <c r="C76" s="17">
        <v>41031</v>
      </c>
      <c r="D76" s="18">
        <v>0.3</v>
      </c>
      <c r="E76" s="18">
        <v>2402.8</v>
      </c>
      <c r="F76" s="33">
        <v>128.99</v>
      </c>
      <c r="G76" s="15">
        <v>128.69</v>
      </c>
      <c r="H76" s="15">
        <f t="shared" si="9"/>
        <v>2274.11</v>
      </c>
      <c r="U76" s="19">
        <f>AVERAGE(H74:H76)</f>
        <v>2270.806666666667</v>
      </c>
    </row>
    <row r="77" spans="1:22" ht="18" customHeight="1">
      <c r="A77" s="16" t="s">
        <v>7</v>
      </c>
      <c r="B77" s="16"/>
      <c r="C77" s="17">
        <v>41400</v>
      </c>
      <c r="D77" s="18">
        <v>0.3</v>
      </c>
      <c r="E77" s="18">
        <v>2402.8</v>
      </c>
      <c r="F77" s="33">
        <v>129.79</v>
      </c>
      <c r="G77" s="15">
        <v>129.49</v>
      </c>
      <c r="H77" s="15">
        <f aca="true" t="shared" si="10" ref="H77:H82">SUM(E77-G77)</f>
        <v>2273.3100000000004</v>
      </c>
      <c r="U77" s="19"/>
      <c r="V77" s="15">
        <f>AVERAGE(H75:H77)</f>
        <v>2271.86</v>
      </c>
    </row>
    <row r="78" spans="1:23" ht="18" customHeight="1">
      <c r="A78" s="16" t="s">
        <v>7</v>
      </c>
      <c r="B78" s="16"/>
      <c r="C78" s="17">
        <v>41738</v>
      </c>
      <c r="D78" s="18">
        <v>0.3</v>
      </c>
      <c r="E78" s="18">
        <v>2402.8</v>
      </c>
      <c r="F78" s="33">
        <v>130.35</v>
      </c>
      <c r="G78" s="15">
        <v>130.05</v>
      </c>
      <c r="H78" s="15">
        <f t="shared" si="10"/>
        <v>2272.75</v>
      </c>
      <c r="U78" s="19"/>
      <c r="W78" s="15">
        <f>AVERAGE(H76:H78)</f>
        <v>2273.39</v>
      </c>
    </row>
    <row r="79" spans="1:24" ht="18" customHeight="1">
      <c r="A79" s="16" t="s">
        <v>7</v>
      </c>
      <c r="B79" s="16"/>
      <c r="C79" s="17">
        <v>42108</v>
      </c>
      <c r="D79" s="18">
        <v>0.3</v>
      </c>
      <c r="E79" s="18">
        <v>2402.8</v>
      </c>
      <c r="F79" s="33">
        <v>132.75</v>
      </c>
      <c r="G79" s="15">
        <f aca="true" t="shared" si="11" ref="G79:G86">SUM(F79-D79)</f>
        <v>132.45</v>
      </c>
      <c r="H79" s="15">
        <f t="shared" si="10"/>
        <v>2270.3500000000004</v>
      </c>
      <c r="U79" s="19"/>
      <c r="X79" s="19">
        <f>AVERAGE(H77:H79)</f>
        <v>2272.1366666666668</v>
      </c>
    </row>
    <row r="80" spans="1:25" ht="18" customHeight="1">
      <c r="A80" s="16" t="s">
        <v>7</v>
      </c>
      <c r="B80" s="16"/>
      <c r="C80" s="17">
        <v>42508</v>
      </c>
      <c r="D80" s="18">
        <v>0.3</v>
      </c>
      <c r="E80" s="18">
        <v>2402.8</v>
      </c>
      <c r="F80" s="33">
        <v>131.12</v>
      </c>
      <c r="G80" s="15">
        <f t="shared" si="11"/>
        <v>130.82</v>
      </c>
      <c r="H80" s="15">
        <f t="shared" si="10"/>
        <v>2271.98</v>
      </c>
      <c r="U80" s="19"/>
      <c r="X80" s="19"/>
      <c r="Y80" s="19">
        <f>AVERAGE(H78:H80)</f>
        <v>2271.693333333333</v>
      </c>
    </row>
    <row r="81" spans="1:26" ht="18" customHeight="1">
      <c r="A81" s="16" t="str">
        <f>A80</f>
        <v>G-35</v>
      </c>
      <c r="B81" s="16"/>
      <c r="C81" s="17">
        <v>42842</v>
      </c>
      <c r="D81" s="18">
        <v>0.3</v>
      </c>
      <c r="E81" s="18">
        <v>2402.8</v>
      </c>
      <c r="F81" s="33">
        <v>130.36</v>
      </c>
      <c r="G81" s="15">
        <f t="shared" si="11"/>
        <v>130.06</v>
      </c>
      <c r="H81" s="15">
        <f t="shared" si="10"/>
        <v>2272.7400000000002</v>
      </c>
      <c r="U81" s="19"/>
      <c r="X81" s="19"/>
      <c r="Y81" s="19"/>
      <c r="Z81" s="15">
        <f>AVERAGE(H79:H81)</f>
        <v>2271.69</v>
      </c>
    </row>
    <row r="82" spans="1:27" ht="18" customHeight="1">
      <c r="A82" s="16" t="s">
        <v>7</v>
      </c>
      <c r="B82" s="16"/>
      <c r="C82" s="17">
        <v>43206</v>
      </c>
      <c r="D82" s="18">
        <v>0.3</v>
      </c>
      <c r="E82" s="18">
        <v>2402.8</v>
      </c>
      <c r="F82" s="33">
        <v>130.27</v>
      </c>
      <c r="G82" s="15">
        <f t="shared" si="11"/>
        <v>129.97</v>
      </c>
      <c r="H82" s="15">
        <f t="shared" si="10"/>
        <v>2272.8300000000004</v>
      </c>
      <c r="U82" s="19"/>
      <c r="X82" s="19"/>
      <c r="Y82" s="19"/>
      <c r="AA82" s="15">
        <f>AVERAGE(H80:H82)</f>
        <v>2272.516666666667</v>
      </c>
    </row>
    <row r="83" spans="1:28" ht="18" customHeight="1">
      <c r="A83" s="16" t="s">
        <v>7</v>
      </c>
      <c r="B83" s="16"/>
      <c r="C83" s="17">
        <v>43572</v>
      </c>
      <c r="D83" s="18">
        <v>0.3</v>
      </c>
      <c r="E83" s="18">
        <v>2402.8</v>
      </c>
      <c r="F83" s="33">
        <v>130.91</v>
      </c>
      <c r="G83" s="15">
        <f t="shared" si="11"/>
        <v>130.60999999999999</v>
      </c>
      <c r="H83" s="15">
        <f>SUM(E83-G83)</f>
        <v>2272.19</v>
      </c>
      <c r="U83" s="19"/>
      <c r="X83" s="19"/>
      <c r="Y83" s="19"/>
      <c r="AB83" s="15">
        <f>AVERAGE(H81:H83)</f>
        <v>2272.5866666666666</v>
      </c>
    </row>
    <row r="84" spans="1:29" ht="18" customHeight="1">
      <c r="A84" s="16" t="s">
        <v>7</v>
      </c>
      <c r="B84" s="16"/>
      <c r="C84" s="17">
        <v>43943</v>
      </c>
      <c r="D84" s="18">
        <v>0.3</v>
      </c>
      <c r="E84" s="18">
        <v>2402.8</v>
      </c>
      <c r="F84" s="33">
        <v>128.85</v>
      </c>
      <c r="G84" s="15">
        <f t="shared" si="11"/>
        <v>128.54999999999998</v>
      </c>
      <c r="H84" s="15">
        <f>SUM(E84-G84)</f>
        <v>2274.25</v>
      </c>
      <c r="U84" s="19"/>
      <c r="X84" s="19"/>
      <c r="Y84" s="19"/>
      <c r="AC84" s="15">
        <f>AVERAGE(H82:H84)</f>
        <v>2273.09</v>
      </c>
    </row>
    <row r="85" spans="1:30" ht="18" customHeight="1">
      <c r="A85" s="16" t="s">
        <v>7</v>
      </c>
      <c r="B85" s="16"/>
      <c r="C85" s="17">
        <v>44300</v>
      </c>
      <c r="D85" s="18">
        <v>0.3</v>
      </c>
      <c r="E85" s="18">
        <v>2402.8</v>
      </c>
      <c r="F85" s="33">
        <v>129.54</v>
      </c>
      <c r="G85" s="15">
        <f t="shared" si="11"/>
        <v>129.23999999999998</v>
      </c>
      <c r="H85" s="15">
        <f>SUM(E85-G85)</f>
        <v>2273.5600000000004</v>
      </c>
      <c r="U85" s="19"/>
      <c r="X85" s="19"/>
      <c r="Y85" s="19"/>
      <c r="AD85" s="15">
        <f>AVERAGE(H83:H85)</f>
        <v>2273.3333333333335</v>
      </c>
    </row>
    <row r="86" spans="1:31" ht="18" customHeight="1">
      <c r="A86" s="16" t="s">
        <v>7</v>
      </c>
      <c r="B86" s="16"/>
      <c r="C86" s="17">
        <v>44678</v>
      </c>
      <c r="D86" s="18">
        <v>0.3</v>
      </c>
      <c r="E86" s="18">
        <v>2402.8</v>
      </c>
      <c r="F86" s="33">
        <v>130.35</v>
      </c>
      <c r="G86" s="15">
        <f t="shared" si="11"/>
        <v>130.04999999999998</v>
      </c>
      <c r="H86" s="15">
        <f>SUM(E86-G86)</f>
        <v>2272.75</v>
      </c>
      <c r="U86" s="19"/>
      <c r="X86" s="19"/>
      <c r="Y86" s="19"/>
      <c r="AE86" s="15">
        <f>AVERAGE(H84:H86)</f>
        <v>2273.52</v>
      </c>
    </row>
    <row r="87" spans="1:6" ht="18" customHeight="1">
      <c r="A87" s="16"/>
      <c r="B87" s="16"/>
      <c r="C87" s="17"/>
      <c r="D87" s="18"/>
      <c r="E87" s="18"/>
      <c r="F87" s="33"/>
    </row>
    <row r="88" spans="1:6" ht="18" customHeight="1">
      <c r="A88" s="16"/>
      <c r="B88" s="16"/>
      <c r="C88" s="17"/>
      <c r="D88" s="18"/>
      <c r="E88" s="18"/>
      <c r="F88" s="33"/>
    </row>
    <row r="89" spans="1:8" ht="18" customHeight="1">
      <c r="A89" s="16" t="s">
        <v>8</v>
      </c>
      <c r="B89" s="16" t="s">
        <v>92</v>
      </c>
      <c r="C89" s="17">
        <v>29669</v>
      </c>
      <c r="D89" s="18">
        <v>0.6</v>
      </c>
      <c r="E89" s="18">
        <v>2337.6</v>
      </c>
      <c r="F89" s="33">
        <v>164.23</v>
      </c>
      <c r="G89" s="15">
        <f aca="true" t="shared" si="12" ref="G89:G101">SUM(F89-D89)</f>
        <v>163.63</v>
      </c>
      <c r="H89" s="15">
        <f aca="true" t="shared" si="13" ref="H89:H105">SUM(E89-G89)</f>
        <v>2173.97</v>
      </c>
    </row>
    <row r="90" spans="1:8" ht="18" customHeight="1">
      <c r="A90" s="16" t="s">
        <v>8</v>
      </c>
      <c r="B90" s="16"/>
      <c r="C90" s="17">
        <v>30039</v>
      </c>
      <c r="D90" s="18">
        <v>0.6</v>
      </c>
      <c r="E90" s="18">
        <v>2337.6</v>
      </c>
      <c r="F90" s="33">
        <v>161.46</v>
      </c>
      <c r="G90" s="15">
        <f t="shared" si="12"/>
        <v>160.86</v>
      </c>
      <c r="H90" s="15">
        <f t="shared" si="13"/>
        <v>2176.74</v>
      </c>
    </row>
    <row r="91" spans="1:8" ht="18" customHeight="1">
      <c r="A91" s="16" t="s">
        <v>8</v>
      </c>
      <c r="B91" s="16"/>
      <c r="C91" s="17">
        <v>30405</v>
      </c>
      <c r="D91" s="18">
        <v>0.6</v>
      </c>
      <c r="E91" s="18">
        <v>2337.6</v>
      </c>
      <c r="F91" s="33">
        <v>162.27</v>
      </c>
      <c r="G91" s="15">
        <f t="shared" si="12"/>
        <v>161.67000000000002</v>
      </c>
      <c r="H91" s="15">
        <f t="shared" si="13"/>
        <v>2175.93</v>
      </c>
    </row>
    <row r="92" spans="1:8" ht="18" customHeight="1">
      <c r="A92" s="16" t="s">
        <v>8</v>
      </c>
      <c r="B92" s="16"/>
      <c r="C92" s="17">
        <v>30770</v>
      </c>
      <c r="D92" s="18">
        <v>0.6</v>
      </c>
      <c r="E92" s="18">
        <v>2337.6</v>
      </c>
      <c r="F92" s="33">
        <v>161.99</v>
      </c>
      <c r="G92" s="15">
        <f t="shared" si="12"/>
        <v>161.39000000000001</v>
      </c>
      <c r="H92" s="15">
        <f t="shared" si="13"/>
        <v>2176.21</v>
      </c>
    </row>
    <row r="93" spans="1:10" ht="18" customHeight="1">
      <c r="A93" s="16" t="s">
        <v>8</v>
      </c>
      <c r="B93" s="16"/>
      <c r="C93" s="17">
        <v>31126</v>
      </c>
      <c r="D93" s="18">
        <v>0.6</v>
      </c>
      <c r="E93" s="18">
        <v>2337.6</v>
      </c>
      <c r="F93" s="33">
        <v>161.39</v>
      </c>
      <c r="G93" s="15">
        <f t="shared" si="12"/>
        <v>160.79</v>
      </c>
      <c r="H93" s="15">
        <f t="shared" si="13"/>
        <v>2176.81</v>
      </c>
      <c r="J93" s="19">
        <f>SUM(H89:H93)/5</f>
        <v>2175.932</v>
      </c>
    </row>
    <row r="94" spans="1:8" ht="18" customHeight="1">
      <c r="A94" s="16" t="s">
        <v>8</v>
      </c>
      <c r="B94" s="16"/>
      <c r="C94" s="17">
        <v>37020</v>
      </c>
      <c r="D94" s="18">
        <v>0.6</v>
      </c>
      <c r="E94" s="18">
        <v>2337.6</v>
      </c>
      <c r="F94" s="33">
        <v>161.09</v>
      </c>
      <c r="G94" s="15">
        <f t="shared" si="12"/>
        <v>160.49</v>
      </c>
      <c r="H94" s="15">
        <f t="shared" si="13"/>
        <v>2177.1099999999997</v>
      </c>
    </row>
    <row r="95" spans="1:8" ht="18" customHeight="1">
      <c r="A95" s="16" t="s">
        <v>8</v>
      </c>
      <c r="B95" s="16"/>
      <c r="C95" s="17">
        <v>37362</v>
      </c>
      <c r="D95" s="18">
        <v>0.6</v>
      </c>
      <c r="E95" s="18">
        <v>2337.6</v>
      </c>
      <c r="F95" s="33">
        <v>162.24</v>
      </c>
      <c r="G95" s="15">
        <f t="shared" si="12"/>
        <v>161.64000000000001</v>
      </c>
      <c r="H95" s="15">
        <f t="shared" si="13"/>
        <v>2175.96</v>
      </c>
    </row>
    <row r="96" spans="1:12" ht="18" customHeight="1">
      <c r="A96" s="16" t="s">
        <v>8</v>
      </c>
      <c r="B96" s="16"/>
      <c r="C96" s="17">
        <v>37733</v>
      </c>
      <c r="D96" s="18">
        <v>0.6</v>
      </c>
      <c r="E96" s="18">
        <v>2337.6</v>
      </c>
      <c r="F96" s="33">
        <v>163.02</v>
      </c>
      <c r="G96" s="15">
        <f t="shared" si="12"/>
        <v>162.42000000000002</v>
      </c>
      <c r="H96" s="15">
        <f t="shared" si="13"/>
        <v>2175.18</v>
      </c>
      <c r="L96" s="19">
        <f>SUM(H94:H96)/3</f>
        <v>2176.0833333333335</v>
      </c>
    </row>
    <row r="97" spans="1:13" ht="18" customHeight="1">
      <c r="A97" s="16" t="s">
        <v>8</v>
      </c>
      <c r="B97" s="16"/>
      <c r="C97" s="17">
        <v>38083</v>
      </c>
      <c r="D97" s="18">
        <v>0.6</v>
      </c>
      <c r="E97" s="18">
        <v>2337.6</v>
      </c>
      <c r="F97" s="33">
        <v>172.47</v>
      </c>
      <c r="G97" s="15">
        <f t="shared" si="12"/>
        <v>171.87</v>
      </c>
      <c r="H97" s="15">
        <f t="shared" si="13"/>
        <v>2165.73</v>
      </c>
      <c r="M97" s="19">
        <f>SUM(H95:H97)/3</f>
        <v>2172.2899999999995</v>
      </c>
    </row>
    <row r="98" spans="1:14" ht="18" customHeight="1">
      <c r="A98" s="16" t="s">
        <v>8</v>
      </c>
      <c r="B98" s="16"/>
      <c r="C98" s="17">
        <v>38468</v>
      </c>
      <c r="D98" s="18">
        <v>0.6</v>
      </c>
      <c r="E98" s="18">
        <v>2337.6</v>
      </c>
      <c r="F98" s="33">
        <v>169.93</v>
      </c>
      <c r="G98" s="15">
        <f t="shared" si="12"/>
        <v>169.33</v>
      </c>
      <c r="H98" s="15">
        <f t="shared" si="13"/>
        <v>2168.27</v>
      </c>
      <c r="N98" s="19">
        <f>SUM(H96:H98)/3</f>
        <v>2169.726666666667</v>
      </c>
    </row>
    <row r="99" spans="1:15" ht="18" customHeight="1">
      <c r="A99" s="16" t="s">
        <v>8</v>
      </c>
      <c r="B99" s="16"/>
      <c r="C99" s="17">
        <v>38826</v>
      </c>
      <c r="D99" s="18">
        <v>0.6</v>
      </c>
      <c r="E99" s="18">
        <v>2337.6</v>
      </c>
      <c r="F99" s="33">
        <v>172.44</v>
      </c>
      <c r="G99" s="15">
        <f t="shared" si="12"/>
        <v>171.84</v>
      </c>
      <c r="H99" s="15">
        <f t="shared" si="13"/>
        <v>2165.7599999999998</v>
      </c>
      <c r="O99" s="19">
        <f>SUM(H97:H99)/3</f>
        <v>2166.5866666666666</v>
      </c>
    </row>
    <row r="100" spans="1:16" ht="18" customHeight="1">
      <c r="A100" s="16" t="s">
        <v>8</v>
      </c>
      <c r="B100" s="16"/>
      <c r="C100" s="17">
        <v>39188</v>
      </c>
      <c r="D100" s="18">
        <v>0.6</v>
      </c>
      <c r="E100" s="18">
        <v>2337.6</v>
      </c>
      <c r="F100" s="33">
        <v>167.68</v>
      </c>
      <c r="G100" s="15">
        <f t="shared" si="12"/>
        <v>167.08</v>
      </c>
      <c r="H100" s="15">
        <f t="shared" si="13"/>
        <v>2170.52</v>
      </c>
      <c r="P100" s="19">
        <f>SUM(H98:H100)/3</f>
        <v>2168.183333333333</v>
      </c>
    </row>
    <row r="101" spans="1:17" ht="18" customHeight="1">
      <c r="A101" s="16" t="s">
        <v>8</v>
      </c>
      <c r="B101" s="16"/>
      <c r="C101" s="17">
        <v>39545</v>
      </c>
      <c r="D101" s="18">
        <v>0.6</v>
      </c>
      <c r="E101" s="18">
        <v>2337.6</v>
      </c>
      <c r="F101" s="33">
        <v>165.36</v>
      </c>
      <c r="G101" s="15">
        <f t="shared" si="12"/>
        <v>164.76000000000002</v>
      </c>
      <c r="H101" s="15">
        <f t="shared" si="13"/>
        <v>2172.8399999999997</v>
      </c>
      <c r="Q101" s="19">
        <f>SUM(H99:H101)/3</f>
        <v>2169.7066666666665</v>
      </c>
    </row>
    <row r="102" spans="1:18" ht="18" customHeight="1">
      <c r="A102" s="16" t="s">
        <v>8</v>
      </c>
      <c r="B102" s="16"/>
      <c r="C102" s="17">
        <v>39925</v>
      </c>
      <c r="D102" s="18">
        <v>0.6</v>
      </c>
      <c r="E102" s="18">
        <v>2337.6</v>
      </c>
      <c r="F102" s="33">
        <v>171.71</v>
      </c>
      <c r="G102" s="15">
        <v>171.11</v>
      </c>
      <c r="H102" s="15">
        <f t="shared" si="13"/>
        <v>2166.49</v>
      </c>
      <c r="R102" s="19">
        <f>AVERAGE(H100:H102)</f>
        <v>2169.95</v>
      </c>
    </row>
    <row r="103" spans="1:19" ht="18" customHeight="1">
      <c r="A103" s="16" t="s">
        <v>8</v>
      </c>
      <c r="B103" s="16"/>
      <c r="C103" s="17">
        <v>40304</v>
      </c>
      <c r="D103" s="18">
        <v>0.6</v>
      </c>
      <c r="E103" s="18">
        <v>2337.6</v>
      </c>
      <c r="F103" s="33">
        <v>166.42</v>
      </c>
      <c r="G103" s="15">
        <v>165.82</v>
      </c>
      <c r="H103" s="15">
        <f t="shared" si="13"/>
        <v>2171.7799999999997</v>
      </c>
      <c r="S103" s="15">
        <f>AVERAGE(H101:H103)</f>
        <v>2170.37</v>
      </c>
    </row>
    <row r="104" spans="1:20" ht="18" customHeight="1">
      <c r="A104" s="15" t="s">
        <v>8</v>
      </c>
      <c r="C104" s="20">
        <v>40658</v>
      </c>
      <c r="D104" s="15">
        <v>0.6</v>
      </c>
      <c r="E104" s="15">
        <v>2337.6</v>
      </c>
      <c r="F104" s="19">
        <v>164.7</v>
      </c>
      <c r="G104" s="15">
        <v>164.1</v>
      </c>
      <c r="H104" s="15">
        <f t="shared" si="13"/>
        <v>2173.5</v>
      </c>
      <c r="T104" s="15">
        <f>AVERAGE(H102:H104)</f>
        <v>2170.5899999999997</v>
      </c>
    </row>
    <row r="105" spans="1:21" ht="18" customHeight="1">
      <c r="A105" s="15" t="s">
        <v>8</v>
      </c>
      <c r="C105" s="20">
        <v>41031</v>
      </c>
      <c r="D105" s="15">
        <v>0.6</v>
      </c>
      <c r="E105" s="15">
        <v>2337.6</v>
      </c>
      <c r="F105" s="19">
        <v>164.25</v>
      </c>
      <c r="G105" s="15">
        <v>163.65</v>
      </c>
      <c r="H105" s="15">
        <f t="shared" si="13"/>
        <v>2173.95</v>
      </c>
      <c r="U105" s="19">
        <f>AVERAGE(H103:H105)</f>
        <v>2173.0766666666664</v>
      </c>
    </row>
    <row r="106" spans="1:22" ht="18" customHeight="1">
      <c r="A106" s="15" t="s">
        <v>8</v>
      </c>
      <c r="C106" s="20">
        <v>41400</v>
      </c>
      <c r="D106" s="15">
        <v>0.6</v>
      </c>
      <c r="E106" s="15">
        <v>2337.6</v>
      </c>
      <c r="F106" s="19">
        <v>166.24</v>
      </c>
      <c r="G106" s="15">
        <v>165.64</v>
      </c>
      <c r="H106" s="15">
        <f aca="true" t="shared" si="14" ref="H106:H111">SUM(E106-G106)</f>
        <v>2171.96</v>
      </c>
      <c r="U106" s="19"/>
      <c r="V106" s="19">
        <f>AVERAGE(H104:H106)</f>
        <v>2173.1366666666668</v>
      </c>
    </row>
    <row r="107" spans="1:24" ht="18" customHeight="1">
      <c r="A107" s="15" t="s">
        <v>8</v>
      </c>
      <c r="C107" s="20">
        <v>41738</v>
      </c>
      <c r="D107" s="15">
        <v>0.6</v>
      </c>
      <c r="E107" s="15">
        <v>2337.6</v>
      </c>
      <c r="F107" s="19">
        <v>168</v>
      </c>
      <c r="G107" s="15">
        <v>167.4</v>
      </c>
      <c r="H107" s="15">
        <f t="shared" si="14"/>
        <v>2170.2</v>
      </c>
      <c r="U107" s="19"/>
      <c r="V107" s="19"/>
      <c r="W107" s="19">
        <f>AVERAGE(H105:H107)</f>
        <v>2172.0366666666664</v>
      </c>
      <c r="X107" s="19"/>
    </row>
    <row r="108" spans="1:24" ht="18" customHeight="1">
      <c r="A108" s="15" t="s">
        <v>8</v>
      </c>
      <c r="C108" s="20">
        <v>42114</v>
      </c>
      <c r="D108" s="15">
        <v>0.6</v>
      </c>
      <c r="E108" s="15">
        <v>2337.6</v>
      </c>
      <c r="F108" s="19">
        <v>168.24</v>
      </c>
      <c r="G108" s="15">
        <f aca="true" t="shared" si="15" ref="G108:G115">SUM(F108-D108)</f>
        <v>167.64000000000001</v>
      </c>
      <c r="H108" s="15">
        <f t="shared" si="14"/>
        <v>2169.96</v>
      </c>
      <c r="U108" s="19"/>
      <c r="V108" s="19"/>
      <c r="W108" s="19"/>
      <c r="X108" s="19">
        <f>AVERAGE(H106:H108)</f>
        <v>2170.7066666666665</v>
      </c>
    </row>
    <row r="109" spans="1:25" ht="18" customHeight="1">
      <c r="A109" s="15" t="s">
        <v>8</v>
      </c>
      <c r="C109" s="20">
        <v>42508</v>
      </c>
      <c r="D109" s="15">
        <v>0.6</v>
      </c>
      <c r="E109" s="15">
        <v>2337.6</v>
      </c>
      <c r="F109" s="19">
        <v>167.15</v>
      </c>
      <c r="G109" s="15">
        <f t="shared" si="15"/>
        <v>166.55</v>
      </c>
      <c r="H109" s="15">
        <f t="shared" si="14"/>
        <v>2171.0499999999997</v>
      </c>
      <c r="U109" s="19"/>
      <c r="V109" s="19"/>
      <c r="W109" s="19"/>
      <c r="X109" s="19"/>
      <c r="Y109" s="19">
        <f>AVERAGE(H107:H109)</f>
        <v>2170.403333333333</v>
      </c>
    </row>
    <row r="110" spans="1:26" ht="18" customHeight="1">
      <c r="A110" s="15" t="str">
        <f>A109</f>
        <v>G-36</v>
      </c>
      <c r="C110" s="20">
        <v>42846</v>
      </c>
      <c r="D110" s="15">
        <v>0.6</v>
      </c>
      <c r="E110" s="15">
        <v>2337.6</v>
      </c>
      <c r="F110" s="19">
        <v>170.6</v>
      </c>
      <c r="G110" s="19">
        <f t="shared" si="15"/>
        <v>170</v>
      </c>
      <c r="H110" s="15">
        <f t="shared" si="14"/>
        <v>2167.6</v>
      </c>
      <c r="U110" s="19"/>
      <c r="V110" s="19"/>
      <c r="W110" s="19"/>
      <c r="X110" s="19"/>
      <c r="Y110" s="19"/>
      <c r="Z110" s="15">
        <f>AVERAGE(H108:H110)</f>
        <v>2169.536666666667</v>
      </c>
    </row>
    <row r="111" spans="1:27" ht="18" customHeight="1">
      <c r="A111" s="15" t="s">
        <v>8</v>
      </c>
      <c r="C111" s="20">
        <v>43206</v>
      </c>
      <c r="D111" s="15">
        <v>0.6</v>
      </c>
      <c r="E111" s="15">
        <v>2337.6</v>
      </c>
      <c r="F111" s="19">
        <v>168</v>
      </c>
      <c r="G111" s="19">
        <f t="shared" si="15"/>
        <v>167.4</v>
      </c>
      <c r="H111" s="15">
        <f t="shared" si="14"/>
        <v>2170.2</v>
      </c>
      <c r="U111" s="19"/>
      <c r="V111" s="19"/>
      <c r="W111" s="19"/>
      <c r="X111" s="19"/>
      <c r="Y111" s="19"/>
      <c r="AA111" s="15">
        <f>AVERAGE(H109:H111)</f>
        <v>2169.6166666666663</v>
      </c>
    </row>
    <row r="112" spans="1:28" ht="18" customHeight="1">
      <c r="A112" s="15" t="s">
        <v>8</v>
      </c>
      <c r="C112" s="20">
        <v>43572</v>
      </c>
      <c r="D112" s="15">
        <v>0.6</v>
      </c>
      <c r="E112" s="15">
        <v>2337.6</v>
      </c>
      <c r="F112" s="19">
        <v>166.98</v>
      </c>
      <c r="G112" s="19">
        <f t="shared" si="15"/>
        <v>166.38</v>
      </c>
      <c r="H112" s="15">
        <f>SUM(E112-G112)</f>
        <v>2171.22</v>
      </c>
      <c r="U112" s="19"/>
      <c r="V112" s="19"/>
      <c r="W112" s="19"/>
      <c r="X112" s="19"/>
      <c r="Y112" s="19"/>
      <c r="AB112" s="15">
        <f>AVERAGE(H110:H112)</f>
        <v>2169.6733333333327</v>
      </c>
    </row>
    <row r="113" spans="1:29" ht="18" customHeight="1">
      <c r="A113" s="15" t="s">
        <v>8</v>
      </c>
      <c r="C113" s="20">
        <v>43943</v>
      </c>
      <c r="D113" s="15">
        <v>0.6</v>
      </c>
      <c r="E113" s="15">
        <v>2337.6</v>
      </c>
      <c r="F113" s="19">
        <v>166.28</v>
      </c>
      <c r="G113" s="19">
        <f t="shared" si="15"/>
        <v>165.68</v>
      </c>
      <c r="H113" s="15">
        <f>SUM(E113-G113)</f>
        <v>2171.92</v>
      </c>
      <c r="U113" s="19"/>
      <c r="V113" s="19"/>
      <c r="W113" s="19"/>
      <c r="X113" s="19"/>
      <c r="Y113" s="19"/>
      <c r="AC113" s="15">
        <f>AVERAGE(H111:H113)</f>
        <v>2171.1133333333332</v>
      </c>
    </row>
    <row r="114" spans="1:30" ht="18" customHeight="1">
      <c r="A114" s="15" t="s">
        <v>8</v>
      </c>
      <c r="C114" s="20">
        <v>44299</v>
      </c>
      <c r="D114" s="15">
        <v>0.6</v>
      </c>
      <c r="E114" s="15">
        <v>2337.6</v>
      </c>
      <c r="F114" s="19">
        <v>166.63</v>
      </c>
      <c r="G114" s="19">
        <f t="shared" si="15"/>
        <v>166.03</v>
      </c>
      <c r="H114" s="15">
        <f>SUM(E114-G114)</f>
        <v>2171.5699999999997</v>
      </c>
      <c r="U114" s="19"/>
      <c r="V114" s="19"/>
      <c r="W114" s="19"/>
      <c r="X114" s="19"/>
      <c r="Y114" s="19"/>
      <c r="AD114" s="15">
        <f>AVERAGE(H112:H114)</f>
        <v>2171.5699999999997</v>
      </c>
    </row>
    <row r="115" spans="1:31" ht="18" customHeight="1">
      <c r="A115" s="15" t="s">
        <v>8</v>
      </c>
      <c r="C115" s="20">
        <v>44692</v>
      </c>
      <c r="D115" s="15">
        <v>0.6</v>
      </c>
      <c r="E115" s="15">
        <v>2337.6</v>
      </c>
      <c r="F115" s="19">
        <v>166.95</v>
      </c>
      <c r="G115" s="19">
        <f t="shared" si="15"/>
        <v>166.35</v>
      </c>
      <c r="H115" s="15">
        <f>SUM(E115-G115)</f>
        <v>2171.25</v>
      </c>
      <c r="U115" s="19"/>
      <c r="V115" s="19"/>
      <c r="W115" s="19"/>
      <c r="X115" s="19"/>
      <c r="Y115" s="19"/>
      <c r="AE115" s="15">
        <f>AVERAGE(H113:H115)</f>
        <v>2171.58</v>
      </c>
    </row>
    <row r="116" spans="21:22" ht="18" customHeight="1">
      <c r="U116" s="19"/>
      <c r="V116" s="19"/>
    </row>
    <row r="117" spans="21:22" ht="18" customHeight="1">
      <c r="U117" s="19"/>
      <c r="V117" s="19"/>
    </row>
    <row r="118" spans="1:22" ht="18" customHeight="1">
      <c r="A118" s="15" t="s">
        <v>71</v>
      </c>
      <c r="C118" s="20">
        <v>29671</v>
      </c>
      <c r="D118" s="15">
        <v>0.1</v>
      </c>
      <c r="E118" s="15">
        <v>2372.54</v>
      </c>
      <c r="F118" s="19">
        <v>150.6</v>
      </c>
      <c r="G118" s="19">
        <f aca="true" t="shared" si="16" ref="G118:G131">SUM(F118-D118)</f>
        <v>150.5</v>
      </c>
      <c r="H118" s="15">
        <f aca="true" t="shared" si="17" ref="H118:H131">SUM(E118-G118)</f>
        <v>2222.04</v>
      </c>
      <c r="U118" s="19"/>
      <c r="V118" s="19"/>
    </row>
    <row r="119" spans="1:22" ht="16.5">
      <c r="A119" s="15" t="s">
        <v>71</v>
      </c>
      <c r="C119" s="20">
        <v>38828</v>
      </c>
      <c r="D119" s="15">
        <v>0.1</v>
      </c>
      <c r="E119" s="15">
        <v>2372.54</v>
      </c>
      <c r="F119" s="19">
        <v>153.58</v>
      </c>
      <c r="G119" s="19">
        <f t="shared" si="16"/>
        <v>153.48000000000002</v>
      </c>
      <c r="H119" s="15">
        <f t="shared" si="17"/>
        <v>2219.06</v>
      </c>
      <c r="U119" s="19"/>
      <c r="V119" s="19"/>
    </row>
    <row r="120" spans="1:22" ht="18" customHeight="1">
      <c r="A120" s="15" t="s">
        <v>71</v>
      </c>
      <c r="C120" s="20">
        <v>39188</v>
      </c>
      <c r="D120" s="15">
        <v>0.1</v>
      </c>
      <c r="E120" s="15">
        <v>2372.54</v>
      </c>
      <c r="F120" s="19">
        <v>152.73</v>
      </c>
      <c r="G120" s="19">
        <f t="shared" si="16"/>
        <v>152.63</v>
      </c>
      <c r="H120" s="15">
        <f t="shared" si="17"/>
        <v>2219.91</v>
      </c>
      <c r="U120" s="19"/>
      <c r="V120" s="19"/>
    </row>
    <row r="121" spans="1:22" ht="18" customHeight="1">
      <c r="A121" s="15" t="s">
        <v>71</v>
      </c>
      <c r="C121" s="20">
        <v>39545</v>
      </c>
      <c r="D121" s="15">
        <v>0.1</v>
      </c>
      <c r="E121" s="15">
        <v>2372.54</v>
      </c>
      <c r="F121" s="19">
        <v>151.45</v>
      </c>
      <c r="G121" s="19">
        <f t="shared" si="16"/>
        <v>151.35</v>
      </c>
      <c r="H121" s="15">
        <f t="shared" si="17"/>
        <v>2221.19</v>
      </c>
      <c r="Q121" s="19">
        <f>AVERAGE(H118:H120)</f>
        <v>2220.3366666666666</v>
      </c>
      <c r="U121" s="19"/>
      <c r="V121" s="19"/>
    </row>
    <row r="122" spans="1:22" ht="18" customHeight="1">
      <c r="A122" s="15" t="s">
        <v>71</v>
      </c>
      <c r="C122" s="20">
        <v>39925</v>
      </c>
      <c r="D122" s="15">
        <v>0.1</v>
      </c>
      <c r="E122" s="15">
        <v>2372.54</v>
      </c>
      <c r="F122" s="19">
        <v>150.57</v>
      </c>
      <c r="G122" s="19">
        <f t="shared" si="16"/>
        <v>150.47</v>
      </c>
      <c r="H122" s="15">
        <f t="shared" si="17"/>
        <v>2222.07</v>
      </c>
      <c r="R122" s="19">
        <f>AVERAGE(H119:H121)</f>
        <v>2220.0533333333333</v>
      </c>
      <c r="U122" s="19"/>
      <c r="V122" s="19"/>
    </row>
    <row r="123" spans="1:22" ht="18" customHeight="1">
      <c r="A123" s="15" t="s">
        <v>71</v>
      </c>
      <c r="C123" s="20">
        <v>40297</v>
      </c>
      <c r="D123" s="15">
        <v>0.1</v>
      </c>
      <c r="E123" s="15">
        <v>2372.54</v>
      </c>
      <c r="F123" s="19">
        <v>149.16</v>
      </c>
      <c r="G123" s="19">
        <f t="shared" si="16"/>
        <v>149.06</v>
      </c>
      <c r="H123" s="15">
        <f t="shared" si="17"/>
        <v>2223.48</v>
      </c>
      <c r="S123" s="15">
        <f>AVERAGE(H121:H123)</f>
        <v>2222.2466666666664</v>
      </c>
      <c r="U123" s="19"/>
      <c r="V123" s="19"/>
    </row>
    <row r="124" spans="1:22" ht="18" customHeight="1">
      <c r="A124" s="15" t="s">
        <v>71</v>
      </c>
      <c r="C124" s="20">
        <v>40661</v>
      </c>
      <c r="D124" s="15">
        <v>0.1</v>
      </c>
      <c r="E124" s="15">
        <v>2372.54</v>
      </c>
      <c r="F124" s="19">
        <v>149.13</v>
      </c>
      <c r="G124" s="19">
        <f t="shared" si="16"/>
        <v>149.03</v>
      </c>
      <c r="H124" s="15">
        <f t="shared" si="17"/>
        <v>2223.5099999999998</v>
      </c>
      <c r="T124" s="15">
        <f>AVERAGE(H122:H124)</f>
        <v>2223.02</v>
      </c>
      <c r="U124" s="19"/>
      <c r="V124" s="19"/>
    </row>
    <row r="125" spans="1:22" ht="18" customHeight="1">
      <c r="A125" s="15" t="s">
        <v>71</v>
      </c>
      <c r="C125" s="20">
        <v>41031</v>
      </c>
      <c r="D125" s="15">
        <v>0.1</v>
      </c>
      <c r="E125" s="15">
        <v>2372.54</v>
      </c>
      <c r="F125" s="19">
        <v>148.44</v>
      </c>
      <c r="G125" s="19">
        <f t="shared" si="16"/>
        <v>148.34</v>
      </c>
      <c r="H125" s="15">
        <f t="shared" si="17"/>
        <v>2224.2</v>
      </c>
      <c r="U125" s="19">
        <f>AVERAGE(H123:H125)</f>
        <v>2223.73</v>
      </c>
      <c r="V125" s="19"/>
    </row>
    <row r="126" spans="1:22" ht="18" customHeight="1">
      <c r="A126" s="15" t="s">
        <v>71</v>
      </c>
      <c r="C126" s="20">
        <v>41400</v>
      </c>
      <c r="D126" s="15">
        <v>0.1</v>
      </c>
      <c r="E126" s="15">
        <v>2372.54</v>
      </c>
      <c r="F126" s="19">
        <v>151.64</v>
      </c>
      <c r="G126" s="19">
        <f t="shared" si="16"/>
        <v>151.54</v>
      </c>
      <c r="H126" s="15">
        <f t="shared" si="17"/>
        <v>2221</v>
      </c>
      <c r="U126" s="19"/>
      <c r="V126" s="19">
        <f>AVERAGE(H124:H126)</f>
        <v>2222.903333333333</v>
      </c>
    </row>
    <row r="127" spans="1:23" ht="18" customHeight="1">
      <c r="A127" s="15" t="s">
        <v>71</v>
      </c>
      <c r="C127" s="20">
        <v>41738</v>
      </c>
      <c r="D127" s="15">
        <v>0.1</v>
      </c>
      <c r="E127" s="15">
        <v>2372.54</v>
      </c>
      <c r="F127" s="19">
        <v>150.24</v>
      </c>
      <c r="G127" s="19">
        <f t="shared" si="16"/>
        <v>150.14000000000001</v>
      </c>
      <c r="H127" s="15">
        <f t="shared" si="17"/>
        <v>2222.4</v>
      </c>
      <c r="U127" s="19"/>
      <c r="V127" s="19"/>
      <c r="W127" s="15">
        <f>AVERAGE(H125:H127)</f>
        <v>2222.5333333333333</v>
      </c>
    </row>
    <row r="128" spans="1:24" ht="18" customHeight="1">
      <c r="A128" s="15" t="s">
        <v>71</v>
      </c>
      <c r="C128" s="20">
        <v>42108</v>
      </c>
      <c r="D128" s="15">
        <v>0.1</v>
      </c>
      <c r="E128" s="15">
        <v>2372.54</v>
      </c>
      <c r="F128" s="19">
        <v>149.93</v>
      </c>
      <c r="G128" s="19">
        <f t="shared" si="16"/>
        <v>149.83</v>
      </c>
      <c r="H128" s="15">
        <f t="shared" si="17"/>
        <v>2222.71</v>
      </c>
      <c r="U128" s="19"/>
      <c r="V128" s="19"/>
      <c r="X128" s="15">
        <f>AVERAGE(H126:H128)</f>
        <v>2222.0366666666664</v>
      </c>
    </row>
    <row r="129" spans="1:25" ht="18" customHeight="1">
      <c r="A129" s="15" t="s">
        <v>71</v>
      </c>
      <c r="C129" s="20">
        <v>42508</v>
      </c>
      <c r="D129" s="15">
        <v>0.1</v>
      </c>
      <c r="E129" s="15">
        <v>2372.54</v>
      </c>
      <c r="F129" s="19">
        <v>148.57</v>
      </c>
      <c r="G129" s="19">
        <f t="shared" si="16"/>
        <v>148.47</v>
      </c>
      <c r="H129" s="15">
        <f t="shared" si="17"/>
        <v>2224.07</v>
      </c>
      <c r="U129" s="19"/>
      <c r="V129" s="19"/>
      <c r="Y129" s="15">
        <f>AVERAGE(H127:H129)</f>
        <v>2223.06</v>
      </c>
    </row>
    <row r="130" spans="1:26" ht="18" customHeight="1">
      <c r="A130" s="15" t="s">
        <v>71</v>
      </c>
      <c r="C130" s="20">
        <v>42842</v>
      </c>
      <c r="D130" s="15">
        <v>0.1</v>
      </c>
      <c r="E130" s="15">
        <v>2372.54</v>
      </c>
      <c r="F130" s="19">
        <v>149.52</v>
      </c>
      <c r="G130" s="19">
        <f t="shared" si="16"/>
        <v>149.42000000000002</v>
      </c>
      <c r="H130" s="15">
        <f t="shared" si="17"/>
        <v>2223.12</v>
      </c>
      <c r="U130" s="19"/>
      <c r="V130" s="19"/>
      <c r="Z130" s="15">
        <f>AVERAGE(H128:H130)</f>
        <v>2223.3</v>
      </c>
    </row>
    <row r="131" spans="1:27" ht="18" customHeight="1">
      <c r="A131" s="15" t="s">
        <v>71</v>
      </c>
      <c r="C131" s="20">
        <v>43206</v>
      </c>
      <c r="D131" s="15">
        <v>0.1</v>
      </c>
      <c r="E131" s="15">
        <v>2372.54</v>
      </c>
      <c r="F131" s="19">
        <v>149.49</v>
      </c>
      <c r="G131" s="19">
        <f t="shared" si="16"/>
        <v>149.39000000000001</v>
      </c>
      <c r="H131" s="15">
        <f t="shared" si="17"/>
        <v>2223.15</v>
      </c>
      <c r="U131" s="19"/>
      <c r="V131" s="19"/>
      <c r="AA131" s="15">
        <f>AVERAGE(H129:H131)</f>
        <v>2223.4466666666667</v>
      </c>
    </row>
    <row r="132" spans="1:28" ht="18" customHeight="1">
      <c r="A132" s="15" t="s">
        <v>71</v>
      </c>
      <c r="C132" s="20">
        <v>43572</v>
      </c>
      <c r="D132" s="15">
        <v>0.1</v>
      </c>
      <c r="E132" s="15">
        <v>2372.54</v>
      </c>
      <c r="F132" s="19">
        <v>148.65</v>
      </c>
      <c r="G132" s="19">
        <f>SUM(F132-D132)</f>
        <v>148.55</v>
      </c>
      <c r="H132" s="15">
        <f>SUM(E132-G132)</f>
        <v>2223.99</v>
      </c>
      <c r="U132" s="19"/>
      <c r="V132" s="19"/>
      <c r="AB132" s="15">
        <f>AVERAGE(H130:H132)</f>
        <v>2223.42</v>
      </c>
    </row>
    <row r="133" spans="1:29" ht="18" customHeight="1">
      <c r="A133" s="15" t="s">
        <v>71</v>
      </c>
      <c r="C133" s="20">
        <v>43943</v>
      </c>
      <c r="D133" s="15">
        <v>0.1</v>
      </c>
      <c r="E133" s="15">
        <v>2372.54</v>
      </c>
      <c r="F133" s="19">
        <v>147.74</v>
      </c>
      <c r="G133" s="19">
        <f>SUM(F133-D133)</f>
        <v>147.64000000000001</v>
      </c>
      <c r="H133" s="15">
        <f>SUM(E133-G133)</f>
        <v>2224.9</v>
      </c>
      <c r="U133" s="19"/>
      <c r="V133" s="19"/>
      <c r="AC133" s="15">
        <f>AVERAGE(H131:H133)</f>
        <v>2224.013333333333</v>
      </c>
    </row>
    <row r="134" spans="1:30" ht="18" customHeight="1">
      <c r="A134" s="15" t="s">
        <v>71</v>
      </c>
      <c r="C134" s="20">
        <v>44299</v>
      </c>
      <c r="D134" s="15">
        <v>0.1</v>
      </c>
      <c r="E134" s="15">
        <v>2372.54</v>
      </c>
      <c r="F134" s="19">
        <v>148.86</v>
      </c>
      <c r="G134" s="19">
        <f>SUM(F134-D134)</f>
        <v>148.76000000000002</v>
      </c>
      <c r="H134" s="15">
        <f>SUM(E134-G134)</f>
        <v>2223.7799999999997</v>
      </c>
      <c r="U134" s="19"/>
      <c r="V134" s="19"/>
      <c r="AD134" s="15">
        <f>AVERAGE(H132:H134)</f>
        <v>2224.223333333333</v>
      </c>
    </row>
    <row r="135" spans="1:31" ht="18" customHeight="1">
      <c r="A135" s="15" t="s">
        <v>71</v>
      </c>
      <c r="C135" s="20">
        <v>44678</v>
      </c>
      <c r="D135" s="15">
        <v>0.1</v>
      </c>
      <c r="E135" s="15">
        <v>2372.54</v>
      </c>
      <c r="F135" s="19">
        <v>151.6</v>
      </c>
      <c r="G135" s="19">
        <f>SUM(F135-D135)</f>
        <v>151.5</v>
      </c>
      <c r="H135" s="15">
        <f>SUM(E135-G135)</f>
        <v>2221.04</v>
      </c>
      <c r="U135" s="19"/>
      <c r="V135" s="19"/>
      <c r="AE135" s="15">
        <f>AVERAGE(H133:H135)</f>
        <v>2223.2400000000002</v>
      </c>
    </row>
    <row r="136" spans="7:22" ht="18" customHeight="1">
      <c r="G136" s="19"/>
      <c r="U136" s="19"/>
      <c r="V136" s="19"/>
    </row>
    <row r="137" spans="7:22" ht="18" customHeight="1">
      <c r="G137" s="19"/>
      <c r="U137" s="19"/>
      <c r="V137" s="19"/>
    </row>
    <row r="138" spans="1:22" ht="18" customHeight="1">
      <c r="A138" s="15" t="s">
        <v>72</v>
      </c>
      <c r="C138" s="20">
        <v>29671</v>
      </c>
      <c r="D138" s="15">
        <v>0.1</v>
      </c>
      <c r="E138" s="15">
        <v>2368.42</v>
      </c>
      <c r="F138" s="19">
        <v>107.4</v>
      </c>
      <c r="G138" s="19">
        <f>SUM(F138-D138)</f>
        <v>107.30000000000001</v>
      </c>
      <c r="H138" s="15">
        <f>SUM(E138-G138)</f>
        <v>2261.12</v>
      </c>
      <c r="U138" s="19"/>
      <c r="V138" s="19"/>
    </row>
    <row r="139" spans="1:22" ht="18" customHeight="1">
      <c r="A139" s="15" t="s">
        <v>72</v>
      </c>
      <c r="C139" s="20">
        <v>38828</v>
      </c>
      <c r="D139" s="15">
        <v>0.1</v>
      </c>
      <c r="E139" s="15">
        <v>2368.42</v>
      </c>
      <c r="F139" s="19">
        <v>115.09</v>
      </c>
      <c r="G139" s="19">
        <f aca="true" t="shared" si="18" ref="G139:G150">SUM(F139-D139)</f>
        <v>114.99000000000001</v>
      </c>
      <c r="H139" s="15">
        <f aca="true" t="shared" si="19" ref="H139:H150">SUM(E139-G139)</f>
        <v>2253.4300000000003</v>
      </c>
      <c r="U139" s="19"/>
      <c r="V139" s="19"/>
    </row>
    <row r="140" spans="1:22" ht="18" customHeight="1">
      <c r="A140" s="15" t="s">
        <v>72</v>
      </c>
      <c r="C140" s="20">
        <v>39188</v>
      </c>
      <c r="D140" s="15">
        <v>0.1</v>
      </c>
      <c r="E140" s="15">
        <v>2368.42</v>
      </c>
      <c r="F140" s="19">
        <v>112.64</v>
      </c>
      <c r="G140" s="19">
        <f t="shared" si="18"/>
        <v>112.54</v>
      </c>
      <c r="H140" s="15">
        <f t="shared" si="19"/>
        <v>2255.88</v>
      </c>
      <c r="Q140" s="15"/>
      <c r="U140" s="19"/>
      <c r="V140" s="19"/>
    </row>
    <row r="141" spans="1:22" ht="18" customHeight="1">
      <c r="A141" s="15" t="s">
        <v>72</v>
      </c>
      <c r="C141" s="20">
        <v>39545</v>
      </c>
      <c r="D141" s="15">
        <v>0.1</v>
      </c>
      <c r="E141" s="15">
        <v>2368.42</v>
      </c>
      <c r="F141" s="19">
        <v>111.59</v>
      </c>
      <c r="G141" s="19">
        <f t="shared" si="18"/>
        <v>111.49000000000001</v>
      </c>
      <c r="H141" s="15">
        <f t="shared" si="19"/>
        <v>2256.9300000000003</v>
      </c>
      <c r="Q141" s="19">
        <f>AVERAGE(H139:H141)</f>
        <v>2255.4133333333334</v>
      </c>
      <c r="R141" s="15"/>
      <c r="U141" s="19"/>
      <c r="V141" s="19"/>
    </row>
    <row r="142" spans="1:22" ht="18" customHeight="1">
      <c r="A142" s="15" t="s">
        <v>72</v>
      </c>
      <c r="C142" s="20">
        <v>39925</v>
      </c>
      <c r="D142" s="15">
        <v>0.1</v>
      </c>
      <c r="E142" s="15">
        <v>2368.42</v>
      </c>
      <c r="F142" s="19">
        <v>111.83</v>
      </c>
      <c r="G142" s="19">
        <f t="shared" si="18"/>
        <v>111.73</v>
      </c>
      <c r="H142" s="15">
        <f t="shared" si="19"/>
        <v>2256.69</v>
      </c>
      <c r="R142" s="19">
        <f>AVERAGE(H140:H142)</f>
        <v>2256.5</v>
      </c>
      <c r="U142" s="19"/>
      <c r="V142" s="19"/>
    </row>
    <row r="143" spans="1:22" ht="18" customHeight="1">
      <c r="A143" s="15" t="s">
        <v>72</v>
      </c>
      <c r="C143" s="20">
        <v>40297</v>
      </c>
      <c r="D143" s="15">
        <v>0.1</v>
      </c>
      <c r="E143" s="15">
        <v>2368.42</v>
      </c>
      <c r="F143" s="19">
        <v>111.03</v>
      </c>
      <c r="G143" s="19">
        <f t="shared" si="18"/>
        <v>110.93</v>
      </c>
      <c r="H143" s="15">
        <f t="shared" si="19"/>
        <v>2257.4900000000002</v>
      </c>
      <c r="S143" s="15">
        <f>AVERAGE(H141:H143)</f>
        <v>2257.036666666667</v>
      </c>
      <c r="U143" s="19"/>
      <c r="V143" s="19"/>
    </row>
    <row r="144" spans="1:22" ht="18" customHeight="1">
      <c r="A144" s="15" t="s">
        <v>72</v>
      </c>
      <c r="C144" s="20">
        <v>40661</v>
      </c>
      <c r="D144" s="15">
        <v>0.1</v>
      </c>
      <c r="E144" s="15">
        <v>2368.42</v>
      </c>
      <c r="F144" s="19">
        <v>111.18</v>
      </c>
      <c r="G144" s="19">
        <f t="shared" si="18"/>
        <v>111.08000000000001</v>
      </c>
      <c r="H144" s="15">
        <f t="shared" si="19"/>
        <v>2257.34</v>
      </c>
      <c r="T144" s="15">
        <f>AVERAGE(H142:H144)</f>
        <v>2257.1733333333336</v>
      </c>
      <c r="U144" s="19"/>
      <c r="V144" s="19"/>
    </row>
    <row r="145" spans="1:22" ht="18" customHeight="1">
      <c r="A145" s="15" t="s">
        <v>72</v>
      </c>
      <c r="C145" s="20">
        <v>41031</v>
      </c>
      <c r="D145" s="15">
        <v>0.1</v>
      </c>
      <c r="E145" s="15">
        <v>2368.42</v>
      </c>
      <c r="F145" s="19">
        <v>111.13</v>
      </c>
      <c r="G145" s="19">
        <f t="shared" si="18"/>
        <v>111.03</v>
      </c>
      <c r="H145" s="15">
        <f t="shared" si="19"/>
        <v>2257.39</v>
      </c>
      <c r="U145" s="19">
        <f>AVERAGE(H143:H145)</f>
        <v>2257.4066666666663</v>
      </c>
      <c r="V145" s="19"/>
    </row>
    <row r="146" spans="1:22" ht="18" customHeight="1">
      <c r="A146" s="15" t="s">
        <v>72</v>
      </c>
      <c r="C146" s="20">
        <v>41400</v>
      </c>
      <c r="D146" s="15">
        <v>0.1</v>
      </c>
      <c r="E146" s="15">
        <v>2368.42</v>
      </c>
      <c r="F146" s="19">
        <v>113.14</v>
      </c>
      <c r="G146" s="19">
        <f t="shared" si="18"/>
        <v>113.04</v>
      </c>
      <c r="H146" s="15">
        <f t="shared" si="19"/>
        <v>2255.38</v>
      </c>
      <c r="U146" s="19"/>
      <c r="V146" s="19">
        <f>AVERAGE(H144:H146)</f>
        <v>2256.7033333333334</v>
      </c>
    </row>
    <row r="147" spans="1:23" ht="18" customHeight="1">
      <c r="A147" s="15" t="s">
        <v>72</v>
      </c>
      <c r="C147" s="20">
        <v>41738</v>
      </c>
      <c r="D147" s="15">
        <v>0.1</v>
      </c>
      <c r="E147" s="15">
        <v>2368.42</v>
      </c>
      <c r="F147" s="19">
        <v>113.39</v>
      </c>
      <c r="G147" s="19">
        <f t="shared" si="18"/>
        <v>113.29</v>
      </c>
      <c r="H147" s="15">
        <f t="shared" si="19"/>
        <v>2255.13</v>
      </c>
      <c r="U147" s="19"/>
      <c r="V147" s="19"/>
      <c r="W147" s="15">
        <f>AVERAGE(H145:H147)</f>
        <v>2255.9666666666667</v>
      </c>
    </row>
    <row r="148" spans="1:24" ht="18" customHeight="1">
      <c r="A148" s="15" t="s">
        <v>72</v>
      </c>
      <c r="C148" s="20">
        <v>42114</v>
      </c>
      <c r="D148" s="15">
        <v>0.1</v>
      </c>
      <c r="E148" s="15">
        <v>2368.42</v>
      </c>
      <c r="F148" s="19">
        <v>113.3</v>
      </c>
      <c r="G148" s="19">
        <f t="shared" si="18"/>
        <v>113.2</v>
      </c>
      <c r="H148" s="15">
        <f t="shared" si="19"/>
        <v>2255.2200000000003</v>
      </c>
      <c r="U148" s="19"/>
      <c r="V148" s="19"/>
      <c r="X148" s="15">
        <f>AVERAGE(H146:H148)</f>
        <v>2255.2433333333333</v>
      </c>
    </row>
    <row r="149" spans="1:25" ht="18" customHeight="1">
      <c r="A149" s="15" t="s">
        <v>72</v>
      </c>
      <c r="C149" s="20">
        <v>42508</v>
      </c>
      <c r="D149" s="15">
        <v>0.1</v>
      </c>
      <c r="E149" s="15">
        <v>2368.42</v>
      </c>
      <c r="F149" s="19">
        <v>113.3</v>
      </c>
      <c r="G149" s="19">
        <f t="shared" si="18"/>
        <v>113.2</v>
      </c>
      <c r="H149" s="15">
        <f t="shared" si="19"/>
        <v>2255.2200000000003</v>
      </c>
      <c r="U149" s="19"/>
      <c r="V149" s="19"/>
      <c r="Y149" s="15">
        <f>AVERAGE(H147:H149)</f>
        <v>2255.19</v>
      </c>
    </row>
    <row r="150" spans="1:26" ht="18" customHeight="1">
      <c r="A150" s="15" t="s">
        <v>72</v>
      </c>
      <c r="C150" s="20">
        <v>42842</v>
      </c>
      <c r="D150" s="15">
        <v>0.1</v>
      </c>
      <c r="E150" s="15">
        <v>2368.42</v>
      </c>
      <c r="F150" s="19">
        <v>115.19</v>
      </c>
      <c r="G150" s="19">
        <f t="shared" si="18"/>
        <v>115.09</v>
      </c>
      <c r="H150" s="15">
        <f t="shared" si="19"/>
        <v>2253.33</v>
      </c>
      <c r="U150" s="19"/>
      <c r="V150" s="19"/>
      <c r="Z150" s="15">
        <f>AVERAGE(H148:H150)</f>
        <v>2254.59</v>
      </c>
    </row>
    <row r="151" spans="1:27" ht="18" customHeight="1">
      <c r="A151" s="15" t="s">
        <v>72</v>
      </c>
      <c r="C151" s="20">
        <v>43206</v>
      </c>
      <c r="D151" s="15">
        <v>0.1</v>
      </c>
      <c r="E151" s="15">
        <v>2368.42</v>
      </c>
      <c r="F151" s="19">
        <v>114.77</v>
      </c>
      <c r="G151" s="19">
        <f>SUM(F151-D151)</f>
        <v>114.67</v>
      </c>
      <c r="H151" s="15">
        <f>SUM(E151-G151)</f>
        <v>2253.75</v>
      </c>
      <c r="U151" s="19"/>
      <c r="V151" s="19"/>
      <c r="AA151" s="15">
        <f>AVERAGE(H149:H151)</f>
        <v>2254.1</v>
      </c>
    </row>
    <row r="152" spans="1:28" ht="18" customHeight="1">
      <c r="A152" s="15" t="s">
        <v>72</v>
      </c>
      <c r="C152" s="20">
        <v>43572</v>
      </c>
      <c r="D152" s="15">
        <v>0.1</v>
      </c>
      <c r="E152" s="15">
        <v>2368.42</v>
      </c>
      <c r="F152" s="19">
        <v>114.69</v>
      </c>
      <c r="G152" s="19">
        <f>SUM(F152-D152)</f>
        <v>114.59</v>
      </c>
      <c r="H152" s="15">
        <f>SUM(E152-G152)</f>
        <v>2253.83</v>
      </c>
      <c r="U152" s="19"/>
      <c r="V152" s="19"/>
      <c r="AB152" s="15">
        <f>AVERAGE(H150:H152)</f>
        <v>2253.6366666666668</v>
      </c>
    </row>
    <row r="153" spans="1:29" ht="18" customHeight="1">
      <c r="A153" s="15" t="s">
        <v>72</v>
      </c>
      <c r="C153" s="20">
        <v>43943</v>
      </c>
      <c r="D153" s="15">
        <v>0.1</v>
      </c>
      <c r="E153" s="15">
        <v>2368.42</v>
      </c>
      <c r="F153" s="19">
        <v>113.15</v>
      </c>
      <c r="G153" s="19">
        <f>SUM(F153-D153)</f>
        <v>113.05000000000001</v>
      </c>
      <c r="H153" s="15">
        <f>SUM(E153-G153)</f>
        <v>2255.37</v>
      </c>
      <c r="U153" s="19"/>
      <c r="V153" s="19"/>
      <c r="AC153" s="15">
        <f>AVERAGE(H151:H153)</f>
        <v>2254.3166666666666</v>
      </c>
    </row>
    <row r="154" spans="1:30" ht="18" customHeight="1">
      <c r="A154" s="15" t="s">
        <v>72</v>
      </c>
      <c r="C154" s="20">
        <v>44300</v>
      </c>
      <c r="D154" s="15">
        <v>0.1</v>
      </c>
      <c r="E154" s="15">
        <v>2368.42</v>
      </c>
      <c r="F154" s="19">
        <v>114.5</v>
      </c>
      <c r="G154" s="19">
        <f>SUM(F154-D154)</f>
        <v>114.4</v>
      </c>
      <c r="H154" s="15">
        <f>SUM(E154-G154)</f>
        <v>2254.02</v>
      </c>
      <c r="U154" s="19"/>
      <c r="V154" s="19"/>
      <c r="AD154" s="15">
        <f>AVERAGE(H152:H154)</f>
        <v>2254.4066666666663</v>
      </c>
    </row>
    <row r="155" spans="1:31" ht="18" customHeight="1">
      <c r="A155" s="15" t="s">
        <v>72</v>
      </c>
      <c r="C155" s="20">
        <v>44672</v>
      </c>
      <c r="D155" s="15">
        <v>0.1</v>
      </c>
      <c r="E155" s="15">
        <v>2368.42</v>
      </c>
      <c r="F155" s="19">
        <v>113.9</v>
      </c>
      <c r="G155" s="19">
        <f>SUM(F155-D155)</f>
        <v>113.80000000000001</v>
      </c>
      <c r="H155" s="15">
        <f>SUM(E155-G155)</f>
        <v>2254.62</v>
      </c>
      <c r="U155" s="19"/>
      <c r="V155" s="19"/>
      <c r="AE155" s="15">
        <f>AVERAGE(H153:H155)</f>
        <v>2254.6699999999996</v>
      </c>
    </row>
    <row r="156" spans="21:22" ht="18" customHeight="1">
      <c r="U156" s="19"/>
      <c r="V156" s="19"/>
    </row>
    <row r="157" spans="21:22" ht="18" customHeight="1">
      <c r="U157" s="19"/>
      <c r="V157" s="19"/>
    </row>
    <row r="158" spans="1:22" ht="18" customHeight="1">
      <c r="A158" s="15" t="s">
        <v>73</v>
      </c>
      <c r="C158" s="20">
        <v>29671</v>
      </c>
      <c r="D158" s="15">
        <v>0.1</v>
      </c>
      <c r="E158" s="15">
        <v>2353.23</v>
      </c>
      <c r="F158" s="19">
        <v>147.5</v>
      </c>
      <c r="G158" s="19">
        <f>SUM(F158-D158)</f>
        <v>147.4</v>
      </c>
      <c r="H158" s="15">
        <f>SUM(E158-G158)</f>
        <v>2205.83</v>
      </c>
      <c r="U158" s="19"/>
      <c r="V158" s="19"/>
    </row>
    <row r="159" spans="1:22" ht="18" customHeight="1">
      <c r="A159" s="15" t="s">
        <v>73</v>
      </c>
      <c r="C159" s="20">
        <v>38828</v>
      </c>
      <c r="D159" s="15">
        <v>0.1</v>
      </c>
      <c r="E159" s="15">
        <v>2353.23</v>
      </c>
      <c r="F159" s="19">
        <v>153.03</v>
      </c>
      <c r="G159" s="19">
        <f aca="true" t="shared" si="20" ref="G159:G171">SUM(F159-D159)</f>
        <v>152.93</v>
      </c>
      <c r="H159" s="15">
        <f aca="true" t="shared" si="21" ref="H159:H171">SUM(E159-G159)</f>
        <v>2200.3</v>
      </c>
      <c r="U159" s="19"/>
      <c r="V159" s="19"/>
    </row>
    <row r="160" spans="1:22" ht="18" customHeight="1">
      <c r="A160" s="15" t="s">
        <v>73</v>
      </c>
      <c r="C160" s="20">
        <v>39188</v>
      </c>
      <c r="D160" s="15">
        <v>0.1</v>
      </c>
      <c r="E160" s="15">
        <v>2353.23</v>
      </c>
      <c r="F160" s="19">
        <v>153.42</v>
      </c>
      <c r="G160" s="19">
        <f t="shared" si="20"/>
        <v>153.32</v>
      </c>
      <c r="H160" s="15">
        <f t="shared" si="21"/>
        <v>2199.91</v>
      </c>
      <c r="U160" s="19"/>
      <c r="V160" s="19"/>
    </row>
    <row r="161" spans="1:22" ht="18" customHeight="1">
      <c r="A161" s="15" t="s">
        <v>73</v>
      </c>
      <c r="C161" s="20">
        <v>39545</v>
      </c>
      <c r="D161" s="15">
        <v>0.1</v>
      </c>
      <c r="E161" s="15">
        <v>2353.23</v>
      </c>
      <c r="F161" s="19">
        <v>156.76</v>
      </c>
      <c r="G161" s="19">
        <f t="shared" si="20"/>
        <v>156.66</v>
      </c>
      <c r="H161" s="15">
        <f t="shared" si="21"/>
        <v>2196.57</v>
      </c>
      <c r="Q161" s="19">
        <f>AVERAGE(H159:H161)</f>
        <v>2198.9266666666667</v>
      </c>
      <c r="U161" s="19"/>
      <c r="V161" s="19"/>
    </row>
    <row r="162" spans="1:22" ht="18" customHeight="1">
      <c r="A162" s="15" t="s">
        <v>73</v>
      </c>
      <c r="C162" s="20">
        <v>39925</v>
      </c>
      <c r="D162" s="15">
        <v>0.1</v>
      </c>
      <c r="E162" s="15">
        <v>2353.23</v>
      </c>
      <c r="F162" s="19">
        <v>152.76</v>
      </c>
      <c r="G162" s="19">
        <f t="shared" si="20"/>
        <v>152.66</v>
      </c>
      <c r="H162" s="15">
        <f t="shared" si="21"/>
        <v>2200.57</v>
      </c>
      <c r="R162" s="19">
        <f>AVERAGE(H160:H162)</f>
        <v>2199.0166666666664</v>
      </c>
      <c r="U162" s="19"/>
      <c r="V162" s="19"/>
    </row>
    <row r="163" spans="1:22" ht="18" customHeight="1">
      <c r="A163" s="15" t="s">
        <v>73</v>
      </c>
      <c r="C163" s="20">
        <v>40297</v>
      </c>
      <c r="D163" s="15">
        <v>0.1</v>
      </c>
      <c r="E163" s="15">
        <v>2353.23</v>
      </c>
      <c r="F163" s="19">
        <v>152.95</v>
      </c>
      <c r="G163" s="19">
        <f t="shared" si="20"/>
        <v>152.85</v>
      </c>
      <c r="H163" s="15">
        <f t="shared" si="21"/>
        <v>2200.38</v>
      </c>
      <c r="S163" s="15">
        <f>AVERAGE(H161:H163)</f>
        <v>2199.1733333333336</v>
      </c>
      <c r="U163" s="19"/>
      <c r="V163" s="19"/>
    </row>
    <row r="164" spans="1:22" ht="18" customHeight="1">
      <c r="A164" s="15" t="s">
        <v>73</v>
      </c>
      <c r="C164" s="20">
        <v>40661</v>
      </c>
      <c r="D164" s="15">
        <v>0.1</v>
      </c>
      <c r="E164" s="15">
        <v>2353.23</v>
      </c>
      <c r="F164" s="19">
        <v>152.36</v>
      </c>
      <c r="G164" s="19">
        <f t="shared" si="20"/>
        <v>152.26000000000002</v>
      </c>
      <c r="H164" s="15">
        <f t="shared" si="21"/>
        <v>2200.97</v>
      </c>
      <c r="T164" s="15">
        <f>AVERAGE(H162:H164)</f>
        <v>2200.64</v>
      </c>
      <c r="U164" s="19"/>
      <c r="V164" s="19"/>
    </row>
    <row r="165" spans="1:22" ht="18" customHeight="1">
      <c r="A165" s="15" t="s">
        <v>73</v>
      </c>
      <c r="C165" s="20">
        <v>41031</v>
      </c>
      <c r="D165" s="15">
        <v>0.1</v>
      </c>
      <c r="E165" s="15">
        <v>2353.23</v>
      </c>
      <c r="F165" s="19">
        <v>152.48</v>
      </c>
      <c r="G165" s="19">
        <f t="shared" si="20"/>
        <v>152.38</v>
      </c>
      <c r="H165" s="15">
        <f t="shared" si="21"/>
        <v>2200.85</v>
      </c>
      <c r="U165" s="19">
        <f>AVERAGE(H163:H165)</f>
        <v>2200.7333333333336</v>
      </c>
      <c r="V165" s="19"/>
    </row>
    <row r="166" spans="1:22" ht="18" customHeight="1">
      <c r="A166" s="15" t="s">
        <v>73</v>
      </c>
      <c r="C166" s="20">
        <v>41400</v>
      </c>
      <c r="D166" s="15">
        <v>0.1</v>
      </c>
      <c r="E166" s="15">
        <v>2353.23</v>
      </c>
      <c r="F166" s="19">
        <v>154.02</v>
      </c>
      <c r="G166" s="19">
        <f t="shared" si="20"/>
        <v>153.92000000000002</v>
      </c>
      <c r="H166" s="15">
        <f t="shared" si="21"/>
        <v>2199.31</v>
      </c>
      <c r="U166" s="19"/>
      <c r="V166" s="19">
        <f>AVERAGE(H164:H166)</f>
        <v>2200.3766666666666</v>
      </c>
    </row>
    <row r="167" spans="1:23" ht="18" customHeight="1">
      <c r="A167" s="15" t="s">
        <v>73</v>
      </c>
      <c r="C167" s="20">
        <v>41738</v>
      </c>
      <c r="D167" s="15">
        <v>0.1</v>
      </c>
      <c r="E167" s="15">
        <v>2353.23</v>
      </c>
      <c r="F167" s="19">
        <v>154.65</v>
      </c>
      <c r="G167" s="19">
        <f t="shared" si="20"/>
        <v>154.55</v>
      </c>
      <c r="H167" s="15">
        <f t="shared" si="21"/>
        <v>2198.68</v>
      </c>
      <c r="U167" s="19"/>
      <c r="V167" s="19"/>
      <c r="W167" s="15">
        <f>AVERAGE(H165:H167)</f>
        <v>2199.6133333333332</v>
      </c>
    </row>
    <row r="168" spans="1:24" ht="18" customHeight="1">
      <c r="A168" s="15" t="s">
        <v>73</v>
      </c>
      <c r="C168" s="20">
        <v>42114</v>
      </c>
      <c r="D168" s="15">
        <v>0.1</v>
      </c>
      <c r="E168" s="15">
        <v>2353.23</v>
      </c>
      <c r="F168" s="19">
        <v>155.16</v>
      </c>
      <c r="G168" s="19">
        <f t="shared" si="20"/>
        <v>155.06</v>
      </c>
      <c r="H168" s="15">
        <f t="shared" si="21"/>
        <v>2198.17</v>
      </c>
      <c r="U168" s="19"/>
      <c r="V168" s="19"/>
      <c r="X168" s="15">
        <f>AVERAGE(H166:H168)</f>
        <v>2198.72</v>
      </c>
    </row>
    <row r="169" spans="1:25" ht="18" customHeight="1">
      <c r="A169" s="15" t="s">
        <v>73</v>
      </c>
      <c r="C169" s="20">
        <v>42508</v>
      </c>
      <c r="D169" s="15">
        <v>0.1</v>
      </c>
      <c r="E169" s="15">
        <v>2353.23</v>
      </c>
      <c r="F169" s="19">
        <v>155.21</v>
      </c>
      <c r="G169" s="19">
        <f t="shared" si="20"/>
        <v>155.11</v>
      </c>
      <c r="H169" s="15">
        <f t="shared" si="21"/>
        <v>2198.12</v>
      </c>
      <c r="U169" s="19"/>
      <c r="V169" s="19"/>
      <c r="Y169" s="15">
        <f>AVERAGE(H167:H169)</f>
        <v>2198.3233333333333</v>
      </c>
    </row>
    <row r="170" spans="1:26" ht="18" customHeight="1">
      <c r="A170" s="15" t="s">
        <v>73</v>
      </c>
      <c r="C170" s="20">
        <v>42842</v>
      </c>
      <c r="D170" s="15">
        <v>0.1</v>
      </c>
      <c r="E170" s="15">
        <v>2353.23</v>
      </c>
      <c r="F170" s="19">
        <v>155.75</v>
      </c>
      <c r="G170" s="19">
        <f t="shared" si="20"/>
        <v>155.65</v>
      </c>
      <c r="H170" s="15">
        <f t="shared" si="21"/>
        <v>2197.58</v>
      </c>
      <c r="U170" s="19"/>
      <c r="V170" s="19"/>
      <c r="Z170" s="15">
        <f>AVERAGE(H168:H170)</f>
        <v>2197.9566666666665</v>
      </c>
    </row>
    <row r="171" spans="1:27" ht="18" customHeight="1">
      <c r="A171" s="15" t="s">
        <v>73</v>
      </c>
      <c r="C171" s="20">
        <v>43206</v>
      </c>
      <c r="D171" s="15">
        <v>0.1</v>
      </c>
      <c r="E171" s="15">
        <v>2353.23</v>
      </c>
      <c r="F171" s="19">
        <v>156.02</v>
      </c>
      <c r="G171" s="19">
        <f t="shared" si="20"/>
        <v>155.92000000000002</v>
      </c>
      <c r="H171" s="15">
        <f t="shared" si="21"/>
        <v>2197.31</v>
      </c>
      <c r="U171" s="19"/>
      <c r="V171" s="19"/>
      <c r="AA171" s="15">
        <f>AVERAGE(H169:H171)</f>
        <v>2197.67</v>
      </c>
    </row>
    <row r="172" spans="1:28" ht="18" customHeight="1">
      <c r="A172" s="15" t="s">
        <v>73</v>
      </c>
      <c r="C172" s="20">
        <v>43572</v>
      </c>
      <c r="D172" s="15">
        <v>0.1</v>
      </c>
      <c r="E172" s="15">
        <v>2353.23</v>
      </c>
      <c r="F172" s="19">
        <v>156.08</v>
      </c>
      <c r="G172" s="19">
        <f>SUM(F172-D172)</f>
        <v>155.98000000000002</v>
      </c>
      <c r="H172" s="15">
        <f>SUM(E172-G172)</f>
        <v>2197.25</v>
      </c>
      <c r="U172" s="19"/>
      <c r="V172" s="19"/>
      <c r="AB172" s="15">
        <f>AVERAGE(H170:H172)</f>
        <v>2197.3799999999997</v>
      </c>
    </row>
    <row r="173" spans="1:29" ht="18" customHeight="1">
      <c r="A173" s="15" t="s">
        <v>73</v>
      </c>
      <c r="C173" s="20">
        <v>43943</v>
      </c>
      <c r="D173" s="15">
        <v>0.1</v>
      </c>
      <c r="E173" s="15">
        <v>2353.23</v>
      </c>
      <c r="F173" s="19">
        <v>154.42</v>
      </c>
      <c r="G173" s="19">
        <f>SUM(F173-D173)</f>
        <v>154.32</v>
      </c>
      <c r="H173" s="15">
        <f>SUM(E173-G173)</f>
        <v>2198.91</v>
      </c>
      <c r="U173" s="19"/>
      <c r="V173" s="19"/>
      <c r="AC173" s="15">
        <f>AVERAGE(H171:H173)</f>
        <v>2197.8233333333333</v>
      </c>
    </row>
    <row r="174" spans="1:30" ht="18" customHeight="1">
      <c r="A174" s="15" t="s">
        <v>73</v>
      </c>
      <c r="C174" s="20">
        <v>44308</v>
      </c>
      <c r="D174" s="15">
        <v>0.1</v>
      </c>
      <c r="E174" s="15">
        <v>2353.23</v>
      </c>
      <c r="F174" s="19">
        <v>154.78</v>
      </c>
      <c r="G174" s="19">
        <f>SUM(F174-D174)</f>
        <v>154.68</v>
      </c>
      <c r="H174" s="15">
        <f>SUM(E174-G174)</f>
        <v>2198.55</v>
      </c>
      <c r="U174" s="19"/>
      <c r="V174" s="19"/>
      <c r="AD174" s="15">
        <f>AVERAGE(H172:H174)</f>
        <v>2198.2366666666667</v>
      </c>
    </row>
    <row r="175" spans="1:31" ht="18" customHeight="1">
      <c r="A175" s="15" t="s">
        <v>73</v>
      </c>
      <c r="C175" s="20">
        <v>44672</v>
      </c>
      <c r="D175" s="15">
        <v>0.1</v>
      </c>
      <c r="E175" s="15">
        <v>2353.23</v>
      </c>
      <c r="F175" s="19">
        <v>155.3</v>
      </c>
      <c r="G175" s="19">
        <f>SUM(F175-D175)</f>
        <v>155.20000000000002</v>
      </c>
      <c r="H175" s="15">
        <f>SUM(E175-G175)</f>
        <v>2198.03</v>
      </c>
      <c r="U175" s="19"/>
      <c r="V175" s="19"/>
      <c r="AE175" s="19">
        <f>AVERAGE(H173:H175)</f>
        <v>2198.4966666666664</v>
      </c>
    </row>
    <row r="176" spans="21:22" ht="18" customHeight="1">
      <c r="U176" s="19"/>
      <c r="V176" s="19"/>
    </row>
    <row r="177" spans="21:22" ht="18" customHeight="1">
      <c r="U177" s="19"/>
      <c r="V177" s="19"/>
    </row>
    <row r="178" spans="1:31" s="58" customFormat="1" ht="18" customHeight="1">
      <c r="A178" s="58" t="s">
        <v>111</v>
      </c>
      <c r="C178" s="59"/>
      <c r="F178" s="60"/>
      <c r="J178" s="60">
        <f>AVERAGE(J6,J35,J64,J93)</f>
        <v>2226.479</v>
      </c>
      <c r="L178" s="60">
        <f>AVERAGE(L9,L38,L67,L96)</f>
        <v>2225.2808333333337</v>
      </c>
      <c r="M178" s="60">
        <f>AVERAGE(M10,M39,M68,M97)</f>
        <v>2223.723333333333</v>
      </c>
      <c r="N178" s="60">
        <f>AVERAGE(N11,N40,N69,N98)</f>
        <v>2222.316666666667</v>
      </c>
      <c r="O178" s="60">
        <f>AVERAGE(O41,O70,O12,O99)</f>
        <v>2221.0433333333335</v>
      </c>
      <c r="P178" s="60">
        <f>AVERAGE(P13,P42,P71,P100)</f>
        <v>2221.2766666666666</v>
      </c>
      <c r="Q178" s="60">
        <f>AVERAGE(Q14,Q43,Q72,Q101,Q121,Q141,Q161)</f>
        <v>2223.228095238095</v>
      </c>
      <c r="R178" s="60">
        <f>AVERAGE(R15,R44,R73,R102,R122,R142,R162)</f>
        <v>2223.6747619047615</v>
      </c>
      <c r="S178" s="60">
        <f>AVERAGE(S16,S45,S74,S103,S123,S143,S163)</f>
        <v>2224.3371428571427</v>
      </c>
      <c r="T178" s="60">
        <f>AVERAGE(T17,T46,T75,T104,T124,T144,T164)</f>
        <v>2224.6595238095238</v>
      </c>
      <c r="U178" s="60">
        <f>AVERAGE(U18,U47,U76,U105,U125,U145,U165)</f>
        <v>2225.4338095238095</v>
      </c>
      <c r="V178" s="60">
        <f>AVERAGE(V19,V48,V77,V106:V106,V126,V146,V166)</f>
        <v>2225.2933333333335</v>
      </c>
      <c r="W178" s="60">
        <f>AVERAGE(W20,W49,W78,W107,W127,W147,W167)</f>
        <v>2224.930476190476</v>
      </c>
      <c r="X178" s="60">
        <f>AVERAGE(X21,X50,X79,X108,X128,X148,X168)</f>
        <v>2223.984761904762</v>
      </c>
      <c r="Y178" s="60">
        <f>AVERAGE(Y22,Y51,Y80,Y109,Y129,Y149,Y169)</f>
        <v>2223.9214285714284</v>
      </c>
      <c r="Z178" s="58">
        <f>AVERAGE(Z23,Z52,Z81,Z110,Z130,Z150,Z170)</f>
        <v>2223.6961904761906</v>
      </c>
      <c r="AA178" s="58">
        <f>AVERAGE(AA24,AA53,AA82,AA111,AA131,AA151,AA171)</f>
        <v>2223.706190476191</v>
      </c>
      <c r="AB178" s="58">
        <f>AVERAGE(AB25,AB54,AB83,AB112,AB132,AB152,AB172)</f>
        <v>2223.564761904762</v>
      </c>
      <c r="AC178" s="58">
        <f>AVERAGE(AC26,AC55,AC84,AC113,AC133,AC153,AC173)</f>
        <v>2224.252857142857</v>
      </c>
      <c r="AD178" s="58">
        <f>AVERAGE(AD27,AD56,AD85,AD114,AD134,AD154,AD174)</f>
        <v>2224.5299999999997</v>
      </c>
      <c r="AE178" s="58">
        <f>AVERAGE(AE28,AE57,AE86,AE115,AE135,AE155,AE175)</f>
        <v>2224.347619047619</v>
      </c>
    </row>
    <row r="180" ht="16.5">
      <c r="C180" s="20" t="s">
        <v>13</v>
      </c>
    </row>
    <row r="181" spans="3:18" s="21" customFormat="1" ht="49.5">
      <c r="C181" s="22" t="s">
        <v>21</v>
      </c>
      <c r="D181" s="35" t="s">
        <v>47</v>
      </c>
      <c r="F181" s="23"/>
      <c r="G181" s="35" t="s">
        <v>14</v>
      </c>
      <c r="L181" s="23"/>
      <c r="N181" s="23"/>
      <c r="O181" s="23"/>
      <c r="P181" s="23"/>
      <c r="Q181" s="23"/>
      <c r="R181" s="23"/>
    </row>
    <row r="182" spans="3:13" ht="16.5">
      <c r="C182" s="19">
        <v>2227.84</v>
      </c>
      <c r="D182" s="28" t="s">
        <v>15</v>
      </c>
      <c r="E182" s="19">
        <v>2225.2808333333337</v>
      </c>
      <c r="G182" s="19">
        <f aca="true" t="shared" si="22" ref="G182:G197">SUM(E182-C182)</f>
        <v>-2.5591666666664423</v>
      </c>
      <c r="M182" s="19"/>
    </row>
    <row r="183" spans="3:13" ht="16.5">
      <c r="C183" s="19">
        <v>2227.84</v>
      </c>
      <c r="D183" s="28" t="s">
        <v>20</v>
      </c>
      <c r="E183" s="19">
        <v>2223.723333333333</v>
      </c>
      <c r="G183" s="19">
        <f t="shared" si="22"/>
        <v>-4.116666666667243</v>
      </c>
      <c r="M183" s="19"/>
    </row>
    <row r="184" spans="3:13" ht="16.5">
      <c r="C184" s="19">
        <v>2227.84</v>
      </c>
      <c r="D184" s="28" t="s">
        <v>19</v>
      </c>
      <c r="E184" s="19">
        <v>2222.316666666667</v>
      </c>
      <c r="G184" s="19">
        <f t="shared" si="22"/>
        <v>-5.523333333333085</v>
      </c>
      <c r="M184" s="19"/>
    </row>
    <row r="185" spans="3:13" ht="16.5">
      <c r="C185" s="19">
        <v>2227.84</v>
      </c>
      <c r="D185" s="28" t="s">
        <v>18</v>
      </c>
      <c r="E185" s="19">
        <v>2221.04</v>
      </c>
      <c r="G185" s="19">
        <f t="shared" si="22"/>
        <v>-6.800000000000182</v>
      </c>
      <c r="M185" s="19"/>
    </row>
    <row r="186" spans="3:13" ht="16.5">
      <c r="C186" s="19">
        <v>2227.84</v>
      </c>
      <c r="D186" s="28" t="s">
        <v>17</v>
      </c>
      <c r="E186" s="19">
        <v>2221.2766666666666</v>
      </c>
      <c r="G186" s="19">
        <f t="shared" si="22"/>
        <v>-6.563333333333503</v>
      </c>
      <c r="M186" s="19"/>
    </row>
    <row r="187" spans="3:13" ht="16.5">
      <c r="C187" s="19">
        <v>2227.84</v>
      </c>
      <c r="D187" s="34" t="s">
        <v>46</v>
      </c>
      <c r="E187" s="15">
        <v>2223.23</v>
      </c>
      <c r="G187" s="19">
        <f t="shared" si="22"/>
        <v>-4.610000000000127</v>
      </c>
      <c r="J187" s="19"/>
      <c r="M187" s="19"/>
    </row>
    <row r="188" spans="3:7" ht="16.5">
      <c r="C188" s="19">
        <v>2227.84</v>
      </c>
      <c r="D188" s="27" t="s">
        <v>63</v>
      </c>
      <c r="E188" s="15">
        <v>2223.67</v>
      </c>
      <c r="G188" s="19">
        <f t="shared" si="22"/>
        <v>-4.170000000000073</v>
      </c>
    </row>
    <row r="189" spans="3:7" ht="16.5">
      <c r="C189" s="19">
        <v>2227.84</v>
      </c>
      <c r="D189" s="27" t="s">
        <v>93</v>
      </c>
      <c r="E189" s="15">
        <v>2224.34</v>
      </c>
      <c r="G189" s="15">
        <f t="shared" si="22"/>
        <v>-3.5</v>
      </c>
    </row>
    <row r="190" spans="3:7" ht="16.5">
      <c r="C190" s="19">
        <v>2227.84</v>
      </c>
      <c r="D190" s="27" t="s">
        <v>103</v>
      </c>
      <c r="E190" s="15">
        <v>2224.66</v>
      </c>
      <c r="G190" s="15">
        <f t="shared" si="22"/>
        <v>-3.180000000000291</v>
      </c>
    </row>
    <row r="191" spans="3:7" ht="16.5">
      <c r="C191" s="19">
        <v>2227.84</v>
      </c>
      <c r="D191" s="15" t="s">
        <v>108</v>
      </c>
      <c r="E191" s="15">
        <v>2225.43</v>
      </c>
      <c r="G191" s="15">
        <f t="shared" si="22"/>
        <v>-2.4100000000003092</v>
      </c>
    </row>
    <row r="192" spans="3:7" ht="16.5">
      <c r="C192" s="19">
        <v>2227.84</v>
      </c>
      <c r="D192" s="15" t="s">
        <v>109</v>
      </c>
      <c r="E192" s="15">
        <v>2225.29</v>
      </c>
      <c r="G192" s="15">
        <f t="shared" si="22"/>
        <v>-2.550000000000182</v>
      </c>
    </row>
    <row r="193" spans="3:7" ht="16.5">
      <c r="C193" s="19">
        <v>2227.84</v>
      </c>
      <c r="D193" s="15" t="s">
        <v>114</v>
      </c>
      <c r="E193" s="19">
        <v>2224.93</v>
      </c>
      <c r="G193" s="15">
        <f t="shared" si="22"/>
        <v>-2.9100000000003092</v>
      </c>
    </row>
    <row r="194" spans="3:7" ht="16.5">
      <c r="C194" s="19">
        <v>2227.84</v>
      </c>
      <c r="D194" s="15" t="s">
        <v>117</v>
      </c>
      <c r="E194" s="15">
        <v>2223.98</v>
      </c>
      <c r="G194" s="15">
        <f t="shared" si="22"/>
        <v>-3.8600000000001273</v>
      </c>
    </row>
    <row r="195" spans="3:7" ht="16.5">
      <c r="C195" s="19">
        <v>2227.84</v>
      </c>
      <c r="D195" s="27" t="s">
        <v>123</v>
      </c>
      <c r="E195" s="19">
        <f>Y178</f>
        <v>2223.9214285714284</v>
      </c>
      <c r="G195" s="19">
        <f t="shared" si="22"/>
        <v>-3.918571428571795</v>
      </c>
    </row>
    <row r="196" spans="3:7" ht="16.5">
      <c r="C196" s="19">
        <v>2227.84</v>
      </c>
      <c r="D196" s="27" t="s">
        <v>124</v>
      </c>
      <c r="E196" s="19">
        <f>Z178</f>
        <v>2223.6961904761906</v>
      </c>
      <c r="G196" s="19">
        <f t="shared" si="22"/>
        <v>-4.143809523809523</v>
      </c>
    </row>
    <row r="197" spans="3:7" ht="16.5">
      <c r="C197" s="19">
        <v>2227.84</v>
      </c>
      <c r="D197" s="27" t="s">
        <v>130</v>
      </c>
      <c r="E197" s="15">
        <v>2223.71</v>
      </c>
      <c r="G197" s="19">
        <f t="shared" si="22"/>
        <v>-4.130000000000109</v>
      </c>
    </row>
    <row r="198" spans="3:7" ht="16.5">
      <c r="C198" s="19">
        <v>2227.84</v>
      </c>
      <c r="D198" s="27" t="s">
        <v>139</v>
      </c>
      <c r="E198" s="15">
        <v>2223.56</v>
      </c>
      <c r="G198" s="19">
        <f>SUM(E198-C198)</f>
        <v>-4.2800000000002</v>
      </c>
    </row>
    <row r="199" spans="3:7" ht="16.5">
      <c r="C199" s="19">
        <v>2227.84</v>
      </c>
      <c r="D199" s="27" t="s">
        <v>140</v>
      </c>
      <c r="E199" s="15">
        <v>2224.25</v>
      </c>
      <c r="G199" s="19">
        <f>SUM(E199-C199)</f>
        <v>-3.5900000000001455</v>
      </c>
    </row>
    <row r="200" spans="3:7" ht="16.5">
      <c r="C200" s="19">
        <v>2227.84</v>
      </c>
      <c r="D200" s="27" t="s">
        <v>143</v>
      </c>
      <c r="E200" s="15">
        <v>2224.53</v>
      </c>
      <c r="G200" s="19">
        <f>SUM(E200-C200)</f>
        <v>-3.3099999999999454</v>
      </c>
    </row>
    <row r="201" spans="1:7" ht="16.5">
      <c r="A201" s="20"/>
      <c r="C201" s="19">
        <v>2227.84</v>
      </c>
      <c r="D201" s="27" t="s">
        <v>146</v>
      </c>
      <c r="E201" s="15">
        <v>2224.35</v>
      </c>
      <c r="G201" s="19">
        <f>SUM(E201-C201)</f>
        <v>-3.4900000000002365</v>
      </c>
    </row>
    <row r="202" spans="1:3" ht="16.5">
      <c r="A202" s="20"/>
      <c r="C202" s="19"/>
    </row>
    <row r="203" spans="1:3" ht="16.5">
      <c r="A203" s="20"/>
      <c r="C203" s="19"/>
    </row>
    <row r="204" spans="1:3" ht="16.5">
      <c r="A204" s="20"/>
      <c r="C204" s="19"/>
    </row>
    <row r="205" spans="1:3" ht="16.5">
      <c r="A205" s="20"/>
      <c r="C205" s="19"/>
    </row>
    <row r="206" spans="1:3" ht="16.5">
      <c r="A206" s="20"/>
      <c r="C206" s="19"/>
    </row>
    <row r="207" spans="1:3" ht="16.5">
      <c r="A207" s="20"/>
      <c r="C207" s="19"/>
    </row>
    <row r="208" spans="1:3" ht="16.5">
      <c r="A208" s="20"/>
      <c r="C208" s="19"/>
    </row>
    <row r="209" spans="1:3" ht="16.5">
      <c r="A209" s="20"/>
      <c r="C209" s="19"/>
    </row>
    <row r="210" spans="1:3" ht="16.5">
      <c r="A210" s="20"/>
      <c r="C210" s="19"/>
    </row>
    <row r="211" spans="1:3" ht="16.5">
      <c r="A211" s="20"/>
      <c r="C211" s="19"/>
    </row>
    <row r="212" spans="1:3" ht="16.5">
      <c r="A212" s="20"/>
      <c r="C212" s="19"/>
    </row>
    <row r="213" spans="1:3" ht="16.5">
      <c r="A213" s="20"/>
      <c r="C213" s="19"/>
    </row>
    <row r="214" spans="1:3" ht="16.5">
      <c r="A214" s="20"/>
      <c r="C214" s="19"/>
    </row>
    <row r="215" spans="1:3" ht="16.5">
      <c r="A215" s="20"/>
      <c r="C215" s="19"/>
    </row>
    <row r="216" spans="1:3" ht="16.5">
      <c r="A216" s="20"/>
      <c r="C216" s="19"/>
    </row>
    <row r="217" spans="1:3" ht="16.5">
      <c r="A217" s="20"/>
      <c r="C217" s="19"/>
    </row>
    <row r="218" spans="1:3" ht="16.5">
      <c r="A218" s="20"/>
      <c r="C218" s="19"/>
    </row>
    <row r="219" spans="1:3" ht="16.5">
      <c r="A219" s="20"/>
      <c r="C219" s="19"/>
    </row>
    <row r="220" spans="1:3" ht="16.5">
      <c r="A220" s="20"/>
      <c r="C220" s="19"/>
    </row>
  </sheetData>
  <sheetProtection/>
  <printOptions/>
  <pageMargins left="0.39" right="0.43" top="0.59" bottom="0.43" header="0.5" footer="0.36"/>
  <pageSetup horizontalDpi="600" verticalDpi="6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10" ySplit="1" topLeftCell="Q12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144" sqref="F144"/>
    </sheetView>
  </sheetViews>
  <sheetFormatPr defaultColWidth="9.140625" defaultRowHeight="12.75"/>
  <cols>
    <col min="1" max="1" width="10.28125" style="15" customWidth="1"/>
    <col min="2" max="2" width="11.8515625" style="15" customWidth="1"/>
    <col min="3" max="3" width="13.00390625" style="20" customWidth="1"/>
    <col min="4" max="4" width="9.7109375" style="15" bestFit="1" customWidth="1"/>
    <col min="5" max="5" width="11.57421875" style="15" bestFit="1" customWidth="1"/>
    <col min="6" max="6" width="11.28125" style="15" bestFit="1" customWidth="1"/>
    <col min="7" max="7" width="12.28125" style="15" bestFit="1" customWidth="1"/>
    <col min="8" max="8" width="12.28125" style="19" customWidth="1"/>
    <col min="9" max="9" width="6.00390625" style="15" customWidth="1"/>
    <col min="10" max="10" width="11.421875" style="15" customWidth="1"/>
    <col min="11" max="11" width="4.8515625" style="15" customWidth="1"/>
    <col min="12" max="31" width="8.421875" style="15" customWidth="1"/>
    <col min="32" max="16384" width="9.140625" style="15" customWidth="1"/>
  </cols>
  <sheetData>
    <row r="1" spans="1:31" s="26" customFormat="1" ht="54">
      <c r="A1" s="9" t="s">
        <v>0</v>
      </c>
      <c r="B1" s="9"/>
      <c r="C1" s="10" t="s">
        <v>1</v>
      </c>
      <c r="D1" s="9" t="s">
        <v>2</v>
      </c>
      <c r="E1" s="9" t="s">
        <v>3</v>
      </c>
      <c r="F1" s="9" t="s">
        <v>4</v>
      </c>
      <c r="G1" s="9" t="s">
        <v>9</v>
      </c>
      <c r="H1" s="12" t="s">
        <v>10</v>
      </c>
      <c r="I1" s="11"/>
      <c r="J1" s="9" t="s">
        <v>54</v>
      </c>
      <c r="K1" s="11"/>
      <c r="L1" s="12" t="s">
        <v>57</v>
      </c>
      <c r="M1" s="13" t="s">
        <v>20</v>
      </c>
      <c r="N1" s="13" t="s">
        <v>59</v>
      </c>
      <c r="O1" s="13" t="s">
        <v>60</v>
      </c>
      <c r="P1" s="13" t="s">
        <v>61</v>
      </c>
      <c r="Q1" s="13" t="s">
        <v>62</v>
      </c>
      <c r="R1" s="13" t="s">
        <v>52</v>
      </c>
      <c r="S1" s="54" t="s">
        <v>93</v>
      </c>
      <c r="T1" s="13" t="s">
        <v>103</v>
      </c>
      <c r="U1" s="13" t="s">
        <v>108</v>
      </c>
      <c r="V1" s="13" t="s">
        <v>109</v>
      </c>
      <c r="W1" s="13" t="s">
        <v>114</v>
      </c>
      <c r="X1" s="13" t="s">
        <v>117</v>
      </c>
      <c r="Y1" s="13" t="s">
        <v>123</v>
      </c>
      <c r="Z1" s="13" t="s">
        <v>124</v>
      </c>
      <c r="AA1" s="13" t="s">
        <v>130</v>
      </c>
      <c r="AB1" s="13" t="s">
        <v>139</v>
      </c>
      <c r="AC1" s="13" t="s">
        <v>140</v>
      </c>
      <c r="AD1" s="13" t="s">
        <v>143</v>
      </c>
      <c r="AE1" s="13" t="s">
        <v>146</v>
      </c>
    </row>
    <row r="2" spans="1:18" ht="16.5">
      <c r="A2" s="16" t="s">
        <v>22</v>
      </c>
      <c r="B2" s="16" t="s">
        <v>86</v>
      </c>
      <c r="C2" s="17">
        <v>29669</v>
      </c>
      <c r="D2" s="18">
        <v>0.9</v>
      </c>
      <c r="E2" s="18">
        <v>2252</v>
      </c>
      <c r="F2" s="18">
        <v>50.01</v>
      </c>
      <c r="G2" s="15">
        <f>SUM(F2-D2)</f>
        <v>49.11</v>
      </c>
      <c r="H2" s="19">
        <f>SUM(E2-G2)</f>
        <v>2202.89</v>
      </c>
      <c r="P2" s="19"/>
      <c r="Q2" s="19"/>
      <c r="R2" s="19"/>
    </row>
    <row r="3" spans="1:18" ht="16.5">
      <c r="A3" s="16" t="s">
        <v>22</v>
      </c>
      <c r="B3" s="16"/>
      <c r="C3" s="17">
        <v>30041</v>
      </c>
      <c r="D3" s="18">
        <v>0.9</v>
      </c>
      <c r="E3" s="18">
        <v>2252</v>
      </c>
      <c r="F3" s="18">
        <v>49.64</v>
      </c>
      <c r="G3" s="15">
        <f aca="true" t="shared" si="0" ref="G3:G43">SUM(F3-D3)</f>
        <v>48.74</v>
      </c>
      <c r="H3" s="19">
        <f aca="true" t="shared" si="1" ref="H3:H47">SUM(E3-G3)</f>
        <v>2203.26</v>
      </c>
      <c r="P3" s="19"/>
      <c r="Q3" s="19"/>
      <c r="R3" s="19"/>
    </row>
    <row r="4" spans="1:18" ht="16.5">
      <c r="A4" s="16" t="s">
        <v>22</v>
      </c>
      <c r="B4" s="16"/>
      <c r="C4" s="17">
        <v>30399</v>
      </c>
      <c r="D4" s="18">
        <v>0.9</v>
      </c>
      <c r="E4" s="18">
        <v>2252</v>
      </c>
      <c r="F4" s="18">
        <v>49.63</v>
      </c>
      <c r="G4" s="15">
        <f t="shared" si="0"/>
        <v>48.730000000000004</v>
      </c>
      <c r="H4" s="19">
        <f t="shared" si="1"/>
        <v>2203.27</v>
      </c>
      <c r="P4" s="19"/>
      <c r="Q4" s="19"/>
      <c r="R4" s="19"/>
    </row>
    <row r="5" spans="1:18" ht="16.5">
      <c r="A5" s="16" t="s">
        <v>22</v>
      </c>
      <c r="B5" s="16"/>
      <c r="C5" s="17">
        <v>30769</v>
      </c>
      <c r="D5" s="18">
        <v>0.9</v>
      </c>
      <c r="E5" s="18">
        <v>2252</v>
      </c>
      <c r="F5" s="18">
        <v>49.44</v>
      </c>
      <c r="G5" s="15">
        <f t="shared" si="0"/>
        <v>48.54</v>
      </c>
      <c r="H5" s="19">
        <f t="shared" si="1"/>
        <v>2203.46</v>
      </c>
      <c r="P5" s="19"/>
      <c r="Q5" s="19"/>
      <c r="R5" s="19"/>
    </row>
    <row r="6" spans="1:18" ht="16.5">
      <c r="A6" s="16" t="s">
        <v>22</v>
      </c>
      <c r="B6" s="16"/>
      <c r="C6" s="17">
        <v>31126</v>
      </c>
      <c r="D6" s="18">
        <v>0.9</v>
      </c>
      <c r="E6" s="18">
        <v>2252</v>
      </c>
      <c r="F6" s="18">
        <v>49.27</v>
      </c>
      <c r="G6" s="15">
        <f t="shared" si="0"/>
        <v>48.370000000000005</v>
      </c>
      <c r="H6" s="19">
        <f t="shared" si="1"/>
        <v>2203.63</v>
      </c>
      <c r="J6" s="19">
        <f>AVERAGE(H2:H6)</f>
        <v>2203.3020000000006</v>
      </c>
      <c r="P6" s="19"/>
      <c r="Q6" s="19"/>
      <c r="R6" s="19"/>
    </row>
    <row r="7" spans="1:18" ht="16.5">
      <c r="A7" s="16" t="s">
        <v>22</v>
      </c>
      <c r="B7" s="16"/>
      <c r="C7" s="17">
        <v>37019</v>
      </c>
      <c r="D7" s="18">
        <v>0.9</v>
      </c>
      <c r="E7" s="18">
        <v>2252</v>
      </c>
      <c r="F7" s="18">
        <v>47.11</v>
      </c>
      <c r="G7" s="15">
        <f t="shared" si="0"/>
        <v>46.21</v>
      </c>
      <c r="H7" s="19">
        <f t="shared" si="1"/>
        <v>2205.79</v>
      </c>
      <c r="P7" s="19"/>
      <c r="Q7" s="19"/>
      <c r="R7" s="19"/>
    </row>
    <row r="8" spans="1:18" ht="16.5">
      <c r="A8" s="16" t="s">
        <v>22</v>
      </c>
      <c r="B8" s="16"/>
      <c r="C8" s="17">
        <v>37363</v>
      </c>
      <c r="D8" s="18">
        <v>0.9</v>
      </c>
      <c r="E8" s="18">
        <v>2252</v>
      </c>
      <c r="F8" s="18">
        <v>47.43</v>
      </c>
      <c r="G8" s="15">
        <f t="shared" si="0"/>
        <v>46.53</v>
      </c>
      <c r="H8" s="19">
        <f t="shared" si="1"/>
        <v>2205.47</v>
      </c>
      <c r="P8" s="19"/>
      <c r="Q8" s="19"/>
      <c r="R8" s="19"/>
    </row>
    <row r="9" spans="1:18" ht="16.5">
      <c r="A9" s="16" t="s">
        <v>22</v>
      </c>
      <c r="B9" s="16"/>
      <c r="C9" s="17">
        <v>37733</v>
      </c>
      <c r="D9" s="18">
        <v>0.9</v>
      </c>
      <c r="E9" s="18">
        <v>2252</v>
      </c>
      <c r="F9" s="18">
        <v>47.66</v>
      </c>
      <c r="G9" s="15">
        <f t="shared" si="0"/>
        <v>46.76</v>
      </c>
      <c r="H9" s="19">
        <f t="shared" si="1"/>
        <v>2205.24</v>
      </c>
      <c r="L9" s="19">
        <f>AVERAGE(H7:H9)</f>
        <v>2205.5</v>
      </c>
      <c r="P9" s="19"/>
      <c r="Q9" s="19"/>
      <c r="R9" s="19"/>
    </row>
    <row r="10" spans="1:18" ht="16.5">
      <c r="A10" s="16" t="s">
        <v>22</v>
      </c>
      <c r="B10" s="16"/>
      <c r="C10" s="17">
        <v>38082</v>
      </c>
      <c r="D10" s="18">
        <v>0.9</v>
      </c>
      <c r="E10" s="18">
        <v>2252</v>
      </c>
      <c r="F10" s="18">
        <v>47.91</v>
      </c>
      <c r="G10" s="15">
        <f t="shared" si="0"/>
        <v>47.01</v>
      </c>
      <c r="H10" s="19">
        <f t="shared" si="1"/>
        <v>2204.99</v>
      </c>
      <c r="M10" s="19">
        <f>AVERAGE(H8:H10)</f>
        <v>2205.233333333333</v>
      </c>
      <c r="P10" s="19"/>
      <c r="Q10" s="19"/>
      <c r="R10" s="19"/>
    </row>
    <row r="11" spans="1:18" ht="16.5">
      <c r="A11" s="16" t="s">
        <v>22</v>
      </c>
      <c r="B11" s="16"/>
      <c r="C11" s="17">
        <v>38468</v>
      </c>
      <c r="D11" s="18">
        <v>0.9</v>
      </c>
      <c r="E11" s="18">
        <v>2252</v>
      </c>
      <c r="F11" s="18">
        <v>48.91</v>
      </c>
      <c r="G11" s="15">
        <f t="shared" si="0"/>
        <v>48.01</v>
      </c>
      <c r="H11" s="19">
        <f t="shared" si="1"/>
        <v>2203.99</v>
      </c>
      <c r="N11" s="15">
        <f>AVERAGE(H9:H11)</f>
        <v>2204.74</v>
      </c>
      <c r="P11" s="19"/>
      <c r="Q11" s="19"/>
      <c r="R11" s="19"/>
    </row>
    <row r="12" spans="1:18" ht="16.5">
      <c r="A12" s="16" t="s">
        <v>22</v>
      </c>
      <c r="B12" s="16"/>
      <c r="C12" s="17">
        <v>38826</v>
      </c>
      <c r="D12" s="18">
        <v>0.9</v>
      </c>
      <c r="E12" s="18">
        <v>2252</v>
      </c>
      <c r="F12" s="18">
        <v>48.19</v>
      </c>
      <c r="G12" s="15">
        <f t="shared" si="0"/>
        <v>47.29</v>
      </c>
      <c r="H12" s="19">
        <f t="shared" si="1"/>
        <v>2204.71</v>
      </c>
      <c r="O12" s="19">
        <f>AVERAGE(H10:H12)</f>
        <v>2204.563333333333</v>
      </c>
      <c r="P12" s="19"/>
      <c r="Q12" s="19"/>
      <c r="R12" s="19"/>
    </row>
    <row r="13" spans="1:18" ht="16.5">
      <c r="A13" s="16" t="s">
        <v>22</v>
      </c>
      <c r="B13" s="16"/>
      <c r="C13" s="17">
        <v>39189</v>
      </c>
      <c r="D13" s="18">
        <v>0.9</v>
      </c>
      <c r="E13" s="18">
        <v>2252</v>
      </c>
      <c r="F13" s="18">
        <v>47.67</v>
      </c>
      <c r="G13" s="15">
        <f t="shared" si="0"/>
        <v>46.77</v>
      </c>
      <c r="H13" s="19">
        <f t="shared" si="1"/>
        <v>2205.23</v>
      </c>
      <c r="P13" s="19">
        <f>AVERAGE(H11:H13)</f>
        <v>2204.6433333333334</v>
      </c>
      <c r="Q13" s="19"/>
      <c r="R13" s="19"/>
    </row>
    <row r="14" spans="1:18" ht="16.5">
      <c r="A14" s="16" t="s">
        <v>22</v>
      </c>
      <c r="B14" s="16"/>
      <c r="C14" s="17">
        <v>39552</v>
      </c>
      <c r="D14" s="18">
        <v>0.9</v>
      </c>
      <c r="E14" s="18">
        <v>2252</v>
      </c>
      <c r="F14" s="18">
        <v>47.73</v>
      </c>
      <c r="G14" s="15">
        <f t="shared" si="0"/>
        <v>46.83</v>
      </c>
      <c r="H14" s="19">
        <f t="shared" si="1"/>
        <v>2205.17</v>
      </c>
      <c r="P14" s="19"/>
      <c r="Q14" s="19">
        <f>AVERAGE(H12:H14)</f>
        <v>2205.036666666667</v>
      </c>
      <c r="R14" s="19"/>
    </row>
    <row r="15" spans="1:18" ht="16.5">
      <c r="A15" s="16" t="s">
        <v>22</v>
      </c>
      <c r="B15" s="16"/>
      <c r="C15" s="17">
        <v>39924</v>
      </c>
      <c r="D15" s="18">
        <v>0.9</v>
      </c>
      <c r="E15" s="18">
        <v>2252</v>
      </c>
      <c r="F15" s="18">
        <v>46.63</v>
      </c>
      <c r="G15" s="15">
        <v>45.73</v>
      </c>
      <c r="H15" s="19">
        <f t="shared" si="1"/>
        <v>2206.27</v>
      </c>
      <c r="P15" s="19"/>
      <c r="Q15" s="19"/>
      <c r="R15" s="19">
        <f>AVERAGE(H13:H15)</f>
        <v>2205.556666666667</v>
      </c>
    </row>
    <row r="16" spans="1:19" ht="16.5">
      <c r="A16" s="16" t="s">
        <v>22</v>
      </c>
      <c r="B16" s="16"/>
      <c r="C16" s="17">
        <v>40302</v>
      </c>
      <c r="D16" s="18">
        <v>0.9</v>
      </c>
      <c r="E16" s="18">
        <v>2252</v>
      </c>
      <c r="F16" s="18">
        <v>46.66</v>
      </c>
      <c r="G16" s="15">
        <v>45.76</v>
      </c>
      <c r="H16" s="19">
        <f t="shared" si="1"/>
        <v>2206.24</v>
      </c>
      <c r="P16" s="19"/>
      <c r="Q16" s="19"/>
      <c r="R16" s="19"/>
      <c r="S16" s="19">
        <f>AVERAGE(H14:H16)</f>
        <v>2205.8933333333334</v>
      </c>
    </row>
    <row r="17" spans="1:20" ht="16.5">
      <c r="A17" s="16" t="s">
        <v>22</v>
      </c>
      <c r="B17" s="16"/>
      <c r="C17" s="17">
        <v>40661</v>
      </c>
      <c r="D17" s="18">
        <v>0.9</v>
      </c>
      <c r="E17" s="18">
        <v>2252</v>
      </c>
      <c r="F17" s="18">
        <v>46.97</v>
      </c>
      <c r="G17" s="15">
        <v>46.07</v>
      </c>
      <c r="H17" s="19">
        <f t="shared" si="1"/>
        <v>2205.93</v>
      </c>
      <c r="P17" s="19"/>
      <c r="Q17" s="19"/>
      <c r="R17" s="19"/>
      <c r="T17" s="19">
        <f>AVERAGE(H15:H17)</f>
        <v>2206.146666666667</v>
      </c>
    </row>
    <row r="18" spans="1:21" ht="16.5">
      <c r="A18" s="16" t="s">
        <v>22</v>
      </c>
      <c r="B18" s="16"/>
      <c r="C18" s="17">
        <v>41031</v>
      </c>
      <c r="D18" s="18">
        <v>0.9</v>
      </c>
      <c r="E18" s="18">
        <v>2252</v>
      </c>
      <c r="F18" s="18">
        <v>46.35</v>
      </c>
      <c r="G18" s="15">
        <v>45.45</v>
      </c>
      <c r="H18" s="19">
        <f t="shared" si="1"/>
        <v>2206.55</v>
      </c>
      <c r="P18" s="19"/>
      <c r="Q18" s="19"/>
      <c r="R18" s="19"/>
      <c r="T18" s="19"/>
      <c r="U18" s="19">
        <f>AVERAGE(H16:H18)</f>
        <v>2206.2400000000002</v>
      </c>
    </row>
    <row r="19" spans="1:22" ht="16.5">
      <c r="A19" s="16" t="s">
        <v>22</v>
      </c>
      <c r="B19" s="16"/>
      <c r="C19" s="17">
        <v>41400</v>
      </c>
      <c r="D19" s="18">
        <v>0.9</v>
      </c>
      <c r="E19" s="18">
        <v>2252</v>
      </c>
      <c r="F19" s="18">
        <v>48.07</v>
      </c>
      <c r="G19" s="15">
        <f>F19-D19</f>
        <v>47.17</v>
      </c>
      <c r="H19" s="19">
        <f aca="true" t="shared" si="2" ref="H19:H24">SUM(E19-G19)</f>
        <v>2204.83</v>
      </c>
      <c r="P19" s="19"/>
      <c r="Q19" s="19"/>
      <c r="R19" s="19"/>
      <c r="T19" s="19"/>
      <c r="U19" s="19"/>
      <c r="V19" s="19">
        <f>AVERAGE(H17:H24)</f>
        <v>2204.9875</v>
      </c>
    </row>
    <row r="20" spans="1:24" ht="16.5">
      <c r="A20" s="16" t="s">
        <v>22</v>
      </c>
      <c r="B20" s="16"/>
      <c r="C20" s="17">
        <v>41738</v>
      </c>
      <c r="D20" s="18">
        <v>0.9</v>
      </c>
      <c r="E20" s="18">
        <v>2252</v>
      </c>
      <c r="F20" s="18">
        <v>48.44</v>
      </c>
      <c r="G20" s="15">
        <v>47.54</v>
      </c>
      <c r="H20" s="19">
        <f t="shared" si="2"/>
        <v>2204.46</v>
      </c>
      <c r="P20" s="19"/>
      <c r="Q20" s="19"/>
      <c r="R20" s="19"/>
      <c r="T20" s="19"/>
      <c r="U20" s="19"/>
      <c r="V20" s="19"/>
      <c r="W20" s="19">
        <f>AVERAGE(H18:H20)</f>
        <v>2205.28</v>
      </c>
      <c r="X20" s="19"/>
    </row>
    <row r="21" spans="1:24" ht="16.5">
      <c r="A21" s="61" t="s">
        <v>22</v>
      </c>
      <c r="B21" s="16"/>
      <c r="C21" s="17">
        <v>42114</v>
      </c>
      <c r="D21" s="18">
        <v>0.9</v>
      </c>
      <c r="E21" s="18">
        <v>2252</v>
      </c>
      <c r="F21" s="18">
        <v>48.16</v>
      </c>
      <c r="G21" s="15">
        <f t="shared" si="0"/>
        <v>47.26</v>
      </c>
      <c r="H21" s="19">
        <f t="shared" si="2"/>
        <v>2204.74</v>
      </c>
      <c r="P21" s="19"/>
      <c r="Q21" s="19"/>
      <c r="R21" s="19"/>
      <c r="T21" s="19"/>
      <c r="U21" s="19"/>
      <c r="V21" s="19"/>
      <c r="W21" s="19"/>
      <c r="X21" s="19">
        <f>AVERAGE(H19:H21)</f>
        <v>2204.6766666666667</v>
      </c>
    </row>
    <row r="22" spans="1:25" ht="16.5">
      <c r="A22" s="61" t="s">
        <v>22</v>
      </c>
      <c r="B22" s="16"/>
      <c r="C22" s="17">
        <v>42507</v>
      </c>
      <c r="D22" s="18">
        <v>0.9</v>
      </c>
      <c r="E22" s="18">
        <v>2252</v>
      </c>
      <c r="F22" s="18">
        <v>48.87</v>
      </c>
      <c r="G22" s="15">
        <f aca="true" t="shared" si="3" ref="G22:G28">SUM(F22-D22)</f>
        <v>47.97</v>
      </c>
      <c r="H22" s="19">
        <f t="shared" si="2"/>
        <v>2204.03</v>
      </c>
      <c r="P22" s="19"/>
      <c r="Q22" s="19"/>
      <c r="R22" s="19"/>
      <c r="T22" s="19"/>
      <c r="U22" s="19"/>
      <c r="V22" s="19"/>
      <c r="W22" s="19"/>
      <c r="X22" s="19"/>
      <c r="Y22" s="19">
        <f>AVERAGE(H20:H22)</f>
        <v>2204.41</v>
      </c>
    </row>
    <row r="23" spans="1:26" ht="16.5">
      <c r="A23" s="61" t="str">
        <f>A22</f>
        <v>G-21</v>
      </c>
      <c r="B23" s="16"/>
      <c r="C23" s="17">
        <v>42828</v>
      </c>
      <c r="D23" s="18">
        <v>0.9</v>
      </c>
      <c r="E23" s="18">
        <v>2252</v>
      </c>
      <c r="F23" s="33">
        <v>48.5</v>
      </c>
      <c r="G23" s="19">
        <f t="shared" si="3"/>
        <v>47.6</v>
      </c>
      <c r="H23" s="19">
        <f t="shared" si="2"/>
        <v>2204.4</v>
      </c>
      <c r="P23" s="19"/>
      <c r="Q23" s="19"/>
      <c r="R23" s="19"/>
      <c r="T23" s="19"/>
      <c r="U23" s="19"/>
      <c r="V23" s="19"/>
      <c r="W23" s="19"/>
      <c r="X23" s="19"/>
      <c r="Y23" s="19"/>
      <c r="Z23" s="19">
        <f>H21:H23</f>
        <v>2204.4</v>
      </c>
    </row>
    <row r="24" spans="1:27" ht="16.5">
      <c r="A24" s="16" t="s">
        <v>22</v>
      </c>
      <c r="B24" s="16"/>
      <c r="C24" s="17">
        <v>43207</v>
      </c>
      <c r="D24" s="18">
        <v>0.9</v>
      </c>
      <c r="E24" s="18">
        <v>2252</v>
      </c>
      <c r="F24" s="33">
        <v>47.94</v>
      </c>
      <c r="G24" s="19">
        <f t="shared" si="3"/>
        <v>47.04</v>
      </c>
      <c r="H24" s="19">
        <f t="shared" si="2"/>
        <v>2204.96</v>
      </c>
      <c r="P24" s="19"/>
      <c r="Q24" s="19"/>
      <c r="R24" s="19"/>
      <c r="T24" s="19"/>
      <c r="AA24" s="19">
        <f>AVERAGE(H22:H24)</f>
        <v>2204.4633333333336</v>
      </c>
    </row>
    <row r="25" spans="1:28" ht="16.5">
      <c r="A25" s="16" t="s">
        <v>22</v>
      </c>
      <c r="B25" s="16"/>
      <c r="C25" s="17">
        <v>43572</v>
      </c>
      <c r="D25" s="18">
        <v>0.9</v>
      </c>
      <c r="E25" s="18">
        <v>2252</v>
      </c>
      <c r="F25" s="33">
        <v>47.61</v>
      </c>
      <c r="G25" s="19">
        <f t="shared" si="3"/>
        <v>46.71</v>
      </c>
      <c r="H25" s="19">
        <f>SUM(E25-G25)</f>
        <v>2205.29</v>
      </c>
      <c r="P25" s="19"/>
      <c r="Q25" s="19"/>
      <c r="R25" s="19"/>
      <c r="T25" s="19"/>
      <c r="AA25" s="19"/>
      <c r="AB25" s="19">
        <f>AVERAGE(H23:H25)</f>
        <v>2204.8833333333337</v>
      </c>
    </row>
    <row r="26" spans="1:29" ht="16.5">
      <c r="A26" s="16" t="s">
        <v>22</v>
      </c>
      <c r="B26" s="16"/>
      <c r="C26" s="17">
        <v>43943</v>
      </c>
      <c r="D26" s="18">
        <v>0.9</v>
      </c>
      <c r="E26" s="18">
        <v>2252</v>
      </c>
      <c r="F26" s="33">
        <v>46.45</v>
      </c>
      <c r="G26" s="19">
        <f t="shared" si="3"/>
        <v>45.550000000000004</v>
      </c>
      <c r="H26" s="19">
        <f>SUM(E26-G26)</f>
        <v>2206.45</v>
      </c>
      <c r="P26" s="19"/>
      <c r="Q26" s="19"/>
      <c r="R26" s="19"/>
      <c r="T26" s="19"/>
      <c r="AA26" s="19"/>
      <c r="AB26" s="19"/>
      <c r="AC26" s="19">
        <f>AVERAGE(H24:H26)</f>
        <v>2205.5666666666666</v>
      </c>
    </row>
    <row r="27" spans="1:30" ht="16.5">
      <c r="A27" s="16" t="s">
        <v>22</v>
      </c>
      <c r="B27" s="16"/>
      <c r="C27" s="17">
        <v>44299</v>
      </c>
      <c r="D27" s="18">
        <v>0.9</v>
      </c>
      <c r="E27" s="18">
        <v>2252</v>
      </c>
      <c r="F27" s="33">
        <v>46.9</v>
      </c>
      <c r="G27" s="19">
        <f t="shared" si="3"/>
        <v>46</v>
      </c>
      <c r="H27" s="19">
        <f>SUM(E27-G27)</f>
        <v>2206</v>
      </c>
      <c r="P27" s="19"/>
      <c r="Q27" s="19"/>
      <c r="R27" s="19"/>
      <c r="T27" s="19"/>
      <c r="AA27" s="19"/>
      <c r="AB27" s="19"/>
      <c r="AC27" s="19"/>
      <c r="AD27" s="19">
        <f>AVERAGE(H25:H27)</f>
        <v>2205.9133333333334</v>
      </c>
    </row>
    <row r="28" spans="1:31" ht="16.5">
      <c r="A28" s="16" t="s">
        <v>22</v>
      </c>
      <c r="B28" s="16"/>
      <c r="C28" s="17">
        <v>44669</v>
      </c>
      <c r="D28" s="18">
        <v>0.9</v>
      </c>
      <c r="E28" s="18">
        <v>2252</v>
      </c>
      <c r="F28" s="33">
        <v>47.12</v>
      </c>
      <c r="G28" s="19">
        <f t="shared" si="3"/>
        <v>46.22</v>
      </c>
      <c r="H28" s="19">
        <f>SUM(E28-G28)</f>
        <v>2205.78</v>
      </c>
      <c r="P28" s="19"/>
      <c r="Q28" s="19"/>
      <c r="R28" s="19"/>
      <c r="T28" s="19"/>
      <c r="AA28" s="19"/>
      <c r="AB28" s="19"/>
      <c r="AC28" s="19"/>
      <c r="AD28" s="19"/>
      <c r="AE28" s="19">
        <f>AVERAGE(H26:H28)</f>
        <v>2206.0766666666664</v>
      </c>
    </row>
    <row r="29" spans="1:18" ht="16.5">
      <c r="A29" s="16"/>
      <c r="B29" s="16"/>
      <c r="C29" s="17"/>
      <c r="D29" s="18"/>
      <c r="E29" s="18"/>
      <c r="F29" s="18"/>
      <c r="P29" s="19"/>
      <c r="Q29" s="19"/>
      <c r="R29" s="19"/>
    </row>
    <row r="30" spans="1:18" ht="16.5">
      <c r="A30" s="16"/>
      <c r="B30" s="16"/>
      <c r="C30" s="17"/>
      <c r="D30" s="18"/>
      <c r="E30" s="18"/>
      <c r="F30" s="18"/>
      <c r="O30" s="19"/>
      <c r="P30" s="19"/>
      <c r="Q30" s="19"/>
      <c r="R30" s="19"/>
    </row>
    <row r="31" spans="1:18" ht="16.5">
      <c r="A31" s="16" t="s">
        <v>24</v>
      </c>
      <c r="B31" s="16" t="s">
        <v>88</v>
      </c>
      <c r="C31" s="17">
        <v>29669</v>
      </c>
      <c r="D31" s="18">
        <v>0.6</v>
      </c>
      <c r="E31" s="18">
        <v>2312.4</v>
      </c>
      <c r="F31" s="18">
        <v>97.64</v>
      </c>
      <c r="G31" s="15">
        <f t="shared" si="0"/>
        <v>97.04</v>
      </c>
      <c r="H31" s="19">
        <f t="shared" si="1"/>
        <v>2215.36</v>
      </c>
      <c r="O31" s="19"/>
      <c r="P31" s="19"/>
      <c r="Q31" s="19"/>
      <c r="R31" s="19"/>
    </row>
    <row r="32" spans="1:18" ht="16.5">
      <c r="A32" s="16" t="s">
        <v>24</v>
      </c>
      <c r="B32" s="16"/>
      <c r="C32" s="17">
        <v>30041</v>
      </c>
      <c r="D32" s="18">
        <v>0.6</v>
      </c>
      <c r="E32" s="18">
        <v>2312.4</v>
      </c>
      <c r="F32" s="18">
        <v>97.22</v>
      </c>
      <c r="G32" s="15">
        <f t="shared" si="0"/>
        <v>96.62</v>
      </c>
      <c r="H32" s="19">
        <f t="shared" si="1"/>
        <v>2215.78</v>
      </c>
      <c r="O32" s="19"/>
      <c r="P32" s="19"/>
      <c r="Q32" s="19"/>
      <c r="R32" s="19"/>
    </row>
    <row r="33" spans="1:18" ht="16.5">
      <c r="A33" s="16" t="s">
        <v>24</v>
      </c>
      <c r="B33" s="16"/>
      <c r="C33" s="17">
        <v>30398</v>
      </c>
      <c r="D33" s="18">
        <v>0.6</v>
      </c>
      <c r="E33" s="18">
        <v>2312.4</v>
      </c>
      <c r="F33" s="18">
        <v>97.29</v>
      </c>
      <c r="G33" s="15">
        <f t="shared" si="0"/>
        <v>96.69000000000001</v>
      </c>
      <c r="H33" s="19">
        <f t="shared" si="1"/>
        <v>2215.71</v>
      </c>
      <c r="L33" s="19"/>
      <c r="O33" s="19"/>
      <c r="P33" s="19"/>
      <c r="Q33" s="19"/>
      <c r="R33" s="19"/>
    </row>
    <row r="34" spans="1:18" ht="16.5">
      <c r="A34" s="16" t="s">
        <v>24</v>
      </c>
      <c r="B34" s="16"/>
      <c r="C34" s="17">
        <v>30770</v>
      </c>
      <c r="D34" s="18">
        <v>0.6</v>
      </c>
      <c r="E34" s="18">
        <v>2312.4</v>
      </c>
      <c r="F34" s="18">
        <v>96.89</v>
      </c>
      <c r="G34" s="15">
        <f t="shared" si="0"/>
        <v>96.29</v>
      </c>
      <c r="H34" s="19">
        <f t="shared" si="1"/>
        <v>2216.11</v>
      </c>
      <c r="J34" s="19"/>
      <c r="O34" s="19"/>
      <c r="P34" s="19"/>
      <c r="Q34" s="19"/>
      <c r="R34" s="19"/>
    </row>
    <row r="35" spans="1:18" ht="16.5">
      <c r="A35" s="16" t="s">
        <v>24</v>
      </c>
      <c r="B35" s="16"/>
      <c r="C35" s="17">
        <v>31126</v>
      </c>
      <c r="D35" s="18">
        <v>0.6</v>
      </c>
      <c r="E35" s="18">
        <v>2312.4</v>
      </c>
      <c r="F35" s="18">
        <v>96.4</v>
      </c>
      <c r="G35" s="15">
        <f t="shared" si="0"/>
        <v>95.80000000000001</v>
      </c>
      <c r="H35" s="19">
        <f t="shared" si="1"/>
        <v>2216.6</v>
      </c>
      <c r="J35" s="19">
        <f>AVERAGE(H31:H35)</f>
        <v>2215.9120000000003</v>
      </c>
      <c r="O35" s="19"/>
      <c r="P35" s="19"/>
      <c r="Q35" s="19"/>
      <c r="R35" s="19"/>
    </row>
    <row r="36" spans="1:18" ht="16.5">
      <c r="A36" s="16" t="s">
        <v>24</v>
      </c>
      <c r="B36" s="16"/>
      <c r="C36" s="17">
        <v>37019</v>
      </c>
      <c r="D36" s="18">
        <v>0.6</v>
      </c>
      <c r="E36" s="18">
        <v>2312.4</v>
      </c>
      <c r="F36" s="18">
        <v>92.98</v>
      </c>
      <c r="G36" s="15">
        <f t="shared" si="0"/>
        <v>92.38000000000001</v>
      </c>
      <c r="H36" s="19">
        <f t="shared" si="1"/>
        <v>2220.02</v>
      </c>
      <c r="O36" s="19"/>
      <c r="P36" s="19"/>
      <c r="Q36" s="19"/>
      <c r="R36" s="19"/>
    </row>
    <row r="37" spans="1:18" ht="16.5">
      <c r="A37" s="16" t="s">
        <v>24</v>
      </c>
      <c r="B37" s="16"/>
      <c r="C37" s="17">
        <v>37363</v>
      </c>
      <c r="D37" s="18">
        <v>0.6</v>
      </c>
      <c r="E37" s="18">
        <v>2312.4</v>
      </c>
      <c r="F37" s="18">
        <v>93.06</v>
      </c>
      <c r="G37" s="15">
        <f t="shared" si="0"/>
        <v>92.46000000000001</v>
      </c>
      <c r="H37" s="19">
        <f t="shared" si="1"/>
        <v>2219.94</v>
      </c>
      <c r="O37" s="19"/>
      <c r="P37" s="19"/>
      <c r="Q37" s="19"/>
      <c r="R37" s="19"/>
    </row>
    <row r="38" spans="1:18" ht="16.5">
      <c r="A38" s="16" t="s">
        <v>24</v>
      </c>
      <c r="B38" s="16"/>
      <c r="C38" s="17">
        <v>37733</v>
      </c>
      <c r="D38" s="18">
        <v>0.6</v>
      </c>
      <c r="E38" s="18">
        <v>2312.4</v>
      </c>
      <c r="F38" s="18">
        <v>93.76</v>
      </c>
      <c r="G38" s="15">
        <f t="shared" si="0"/>
        <v>93.16000000000001</v>
      </c>
      <c r="H38" s="19">
        <f t="shared" si="1"/>
        <v>2219.2400000000002</v>
      </c>
      <c r="L38" s="15">
        <f>AVERAGE(H36:H38)</f>
        <v>2219.7333333333336</v>
      </c>
      <c r="O38" s="19"/>
      <c r="P38" s="19"/>
      <c r="Q38" s="19"/>
      <c r="R38" s="19"/>
    </row>
    <row r="39" spans="1:18" ht="16.5">
      <c r="A39" s="16" t="s">
        <v>24</v>
      </c>
      <c r="B39" s="16"/>
      <c r="C39" s="17">
        <v>38082</v>
      </c>
      <c r="D39" s="18">
        <v>0.6</v>
      </c>
      <c r="E39" s="18">
        <v>2312.4</v>
      </c>
      <c r="F39" s="18">
        <v>98.52</v>
      </c>
      <c r="G39" s="15">
        <f t="shared" si="0"/>
        <v>97.92</v>
      </c>
      <c r="H39" s="19">
        <f t="shared" si="1"/>
        <v>2214.48</v>
      </c>
      <c r="M39" s="19">
        <f>AVERAGE(H37:H39)</f>
        <v>2217.8866666666668</v>
      </c>
      <c r="O39" s="19"/>
      <c r="P39" s="19"/>
      <c r="Q39" s="19"/>
      <c r="R39" s="19"/>
    </row>
    <row r="40" spans="1:18" ht="16.5">
      <c r="A40" s="16" t="s">
        <v>24</v>
      </c>
      <c r="B40" s="16"/>
      <c r="C40" s="17">
        <v>38468</v>
      </c>
      <c r="D40" s="18">
        <v>0.6</v>
      </c>
      <c r="E40" s="18">
        <v>2312.4</v>
      </c>
      <c r="F40" s="18">
        <v>96.3</v>
      </c>
      <c r="G40" s="15">
        <f t="shared" si="0"/>
        <v>95.7</v>
      </c>
      <c r="H40" s="19">
        <f t="shared" si="1"/>
        <v>2216.7000000000003</v>
      </c>
      <c r="N40" s="19">
        <f>AVERAGE(H38:H40)</f>
        <v>2216.806666666667</v>
      </c>
      <c r="O40" s="19"/>
      <c r="P40" s="19"/>
      <c r="Q40" s="19"/>
      <c r="R40" s="19"/>
    </row>
    <row r="41" spans="1:18" ht="16.5">
      <c r="A41" s="16" t="s">
        <v>24</v>
      </c>
      <c r="B41" s="16"/>
      <c r="C41" s="17">
        <v>38826</v>
      </c>
      <c r="D41" s="18">
        <v>0.6</v>
      </c>
      <c r="E41" s="18">
        <v>2312.4</v>
      </c>
      <c r="F41" s="18">
        <v>96.26</v>
      </c>
      <c r="G41" s="15">
        <f t="shared" si="0"/>
        <v>95.66000000000001</v>
      </c>
      <c r="H41" s="19">
        <f t="shared" si="1"/>
        <v>2216.7400000000002</v>
      </c>
      <c r="O41" s="19">
        <f>AVERAGE(H39:H41)</f>
        <v>2215.9733333333334</v>
      </c>
      <c r="P41" s="19"/>
      <c r="Q41" s="19"/>
      <c r="R41" s="19"/>
    </row>
    <row r="42" spans="1:18" ht="16.5">
      <c r="A42" s="16" t="s">
        <v>24</v>
      </c>
      <c r="B42" s="16"/>
      <c r="C42" s="17">
        <v>39189</v>
      </c>
      <c r="D42" s="18">
        <v>0.6</v>
      </c>
      <c r="E42" s="18">
        <v>2312.4</v>
      </c>
      <c r="F42" s="18">
        <v>95.57</v>
      </c>
      <c r="G42" s="15">
        <f t="shared" si="0"/>
        <v>94.97</v>
      </c>
      <c r="H42" s="19">
        <f t="shared" si="1"/>
        <v>2217.4300000000003</v>
      </c>
      <c r="O42" s="19"/>
      <c r="P42" s="19">
        <f>AVERAGE(H40:H42)</f>
        <v>2216.956666666667</v>
      </c>
      <c r="Q42" s="19"/>
      <c r="R42" s="19"/>
    </row>
    <row r="43" spans="1:18" ht="16.5">
      <c r="A43" s="15" t="s">
        <v>24</v>
      </c>
      <c r="C43" s="20">
        <v>39552</v>
      </c>
      <c r="D43" s="15">
        <v>0.6</v>
      </c>
      <c r="E43" s="15">
        <v>2312.4</v>
      </c>
      <c r="F43" s="15">
        <v>95.11</v>
      </c>
      <c r="G43" s="15">
        <f t="shared" si="0"/>
        <v>94.51</v>
      </c>
      <c r="H43" s="19">
        <f t="shared" si="1"/>
        <v>2217.89</v>
      </c>
      <c r="O43" s="19"/>
      <c r="P43" s="19"/>
      <c r="Q43" s="19">
        <f>AVERAGE(H41:H43)</f>
        <v>2217.353333333333</v>
      </c>
      <c r="R43" s="19"/>
    </row>
    <row r="44" spans="1:18" ht="16.5">
      <c r="A44" s="15" t="s">
        <v>24</v>
      </c>
      <c r="C44" s="20">
        <v>39924</v>
      </c>
      <c r="D44" s="15">
        <v>0.6</v>
      </c>
      <c r="E44" s="15">
        <v>2312.4</v>
      </c>
      <c r="F44" s="15">
        <v>94.98</v>
      </c>
      <c r="G44" s="15">
        <v>94.38</v>
      </c>
      <c r="H44" s="19">
        <f t="shared" si="1"/>
        <v>2218.02</v>
      </c>
      <c r="O44" s="19"/>
      <c r="P44" s="19"/>
      <c r="Q44" s="19"/>
      <c r="R44" s="19">
        <f>AVERAGE(H42:H44)</f>
        <v>2217.78</v>
      </c>
    </row>
    <row r="45" spans="1:19" ht="16.5">
      <c r="A45" s="15" t="s">
        <v>24</v>
      </c>
      <c r="C45" s="20">
        <v>40302</v>
      </c>
      <c r="D45" s="15">
        <v>0.6</v>
      </c>
      <c r="E45" s="15">
        <v>2312.4</v>
      </c>
      <c r="F45" s="15">
        <v>94.91</v>
      </c>
      <c r="G45" s="15">
        <v>94.31</v>
      </c>
      <c r="H45" s="19">
        <f t="shared" si="1"/>
        <v>2218.09</v>
      </c>
      <c r="O45" s="19"/>
      <c r="P45" s="19"/>
      <c r="Q45" s="19"/>
      <c r="R45" s="19"/>
      <c r="S45" s="19">
        <f>AVERAGE(H43:H45)</f>
        <v>2218</v>
      </c>
    </row>
    <row r="46" spans="1:20" ht="16.5">
      <c r="A46" s="15" t="s">
        <v>24</v>
      </c>
      <c r="C46" s="20">
        <v>40661</v>
      </c>
      <c r="D46" s="15">
        <v>0.6</v>
      </c>
      <c r="E46" s="15">
        <v>2312.4</v>
      </c>
      <c r="F46" s="15">
        <v>94.68</v>
      </c>
      <c r="G46" s="15">
        <v>94.08</v>
      </c>
      <c r="H46" s="19">
        <f t="shared" si="1"/>
        <v>2218.32</v>
      </c>
      <c r="O46" s="19"/>
      <c r="P46" s="19"/>
      <c r="Q46" s="19"/>
      <c r="R46" s="19"/>
      <c r="T46" s="19">
        <f>AVERAGE(H44:H46)</f>
        <v>2218.1433333333334</v>
      </c>
    </row>
    <row r="47" spans="1:21" ht="16.5">
      <c r="A47" s="15" t="s">
        <v>24</v>
      </c>
      <c r="C47" s="20">
        <v>41031</v>
      </c>
      <c r="D47" s="15">
        <v>0.6</v>
      </c>
      <c r="E47" s="15">
        <v>2312.4</v>
      </c>
      <c r="F47" s="15">
        <v>95.68</v>
      </c>
      <c r="G47" s="15">
        <v>95.08</v>
      </c>
      <c r="H47" s="19">
        <f t="shared" si="1"/>
        <v>2217.32</v>
      </c>
      <c r="O47" s="19"/>
      <c r="P47" s="19"/>
      <c r="Q47" s="19"/>
      <c r="R47" s="19"/>
      <c r="T47" s="19"/>
      <c r="U47" s="19">
        <f>AVERAGE(H45:H47)</f>
        <v>2217.91</v>
      </c>
    </row>
    <row r="48" spans="1:22" ht="16.5">
      <c r="A48" s="15" t="s">
        <v>24</v>
      </c>
      <c r="C48" s="20">
        <v>41400</v>
      </c>
      <c r="D48" s="15">
        <v>0.6</v>
      </c>
      <c r="E48" s="15">
        <v>2312.4</v>
      </c>
      <c r="F48" s="15">
        <v>95.19</v>
      </c>
      <c r="G48" s="15">
        <f>F48-D48</f>
        <v>94.59</v>
      </c>
      <c r="H48" s="19">
        <f aca="true" t="shared" si="4" ref="H48:H53">SUM(E48-G48)</f>
        <v>2217.81</v>
      </c>
      <c r="O48" s="19"/>
      <c r="P48" s="19"/>
      <c r="Q48" s="19"/>
      <c r="R48" s="19"/>
      <c r="T48" s="19"/>
      <c r="U48" s="19"/>
      <c r="V48" s="19">
        <f>AVERAGE(H46:H48)</f>
        <v>2217.816666666667</v>
      </c>
    </row>
    <row r="49" spans="1:24" ht="16.5">
      <c r="A49" s="15" t="s">
        <v>24</v>
      </c>
      <c r="C49" s="20">
        <v>41738</v>
      </c>
      <c r="D49" s="15">
        <v>0.6</v>
      </c>
      <c r="E49" s="15">
        <v>2312.4</v>
      </c>
      <c r="F49" s="15">
        <v>95.53</v>
      </c>
      <c r="G49" s="15">
        <v>94.93</v>
      </c>
      <c r="H49" s="19">
        <f t="shared" si="4"/>
        <v>2217.4700000000003</v>
      </c>
      <c r="O49" s="19"/>
      <c r="P49" s="19"/>
      <c r="Q49" s="19"/>
      <c r="R49" s="19"/>
      <c r="T49" s="19"/>
      <c r="U49" s="19"/>
      <c r="V49" s="19"/>
      <c r="W49" s="19">
        <f>AVERAGE(H47:H49)</f>
        <v>2217.5333333333333</v>
      </c>
      <c r="X49" s="19"/>
    </row>
    <row r="50" spans="1:24" ht="16.5">
      <c r="A50" s="15" t="s">
        <v>24</v>
      </c>
      <c r="C50" s="20">
        <v>42114</v>
      </c>
      <c r="D50" s="15">
        <v>0.6</v>
      </c>
      <c r="E50" s="15">
        <v>2312.4</v>
      </c>
      <c r="F50" s="15">
        <v>95.73</v>
      </c>
      <c r="G50" s="15">
        <f aca="true" t="shared" si="5" ref="G50:G57">SUM(F50-D50)</f>
        <v>95.13000000000001</v>
      </c>
      <c r="H50" s="19">
        <f t="shared" si="4"/>
        <v>2217.27</v>
      </c>
      <c r="O50" s="19"/>
      <c r="P50" s="19"/>
      <c r="Q50" s="19"/>
      <c r="R50" s="19"/>
      <c r="T50" s="19"/>
      <c r="U50" s="19"/>
      <c r="V50" s="19"/>
      <c r="W50" s="19"/>
      <c r="X50" s="19">
        <f>AVERAGE(H48:H50)</f>
        <v>2217.516666666667</v>
      </c>
    </row>
    <row r="51" spans="1:25" ht="16.5">
      <c r="A51" s="15" t="s">
        <v>24</v>
      </c>
      <c r="C51" s="20">
        <v>42507</v>
      </c>
      <c r="D51" s="15">
        <v>0.6</v>
      </c>
      <c r="E51" s="15">
        <v>2312.4</v>
      </c>
      <c r="F51" s="15">
        <v>95.11</v>
      </c>
      <c r="G51" s="15">
        <f t="shared" si="5"/>
        <v>94.51</v>
      </c>
      <c r="H51" s="19">
        <f t="shared" si="4"/>
        <v>2217.89</v>
      </c>
      <c r="O51" s="19"/>
      <c r="P51" s="19"/>
      <c r="Q51" s="19"/>
      <c r="R51" s="19"/>
      <c r="T51" s="19"/>
      <c r="U51" s="19"/>
      <c r="V51" s="19"/>
      <c r="W51" s="19"/>
      <c r="X51" s="19"/>
      <c r="Y51" s="19">
        <f>AVERAGE(H49:H51)</f>
        <v>2217.543333333333</v>
      </c>
    </row>
    <row r="52" spans="1:26" ht="16.5">
      <c r="A52" s="15" t="str">
        <f>A51</f>
        <v>G-34</v>
      </c>
      <c r="C52" s="20">
        <v>42828</v>
      </c>
      <c r="D52" s="15">
        <v>0.6</v>
      </c>
      <c r="E52" s="15">
        <v>2312.4</v>
      </c>
      <c r="F52" s="15">
        <v>95.51</v>
      </c>
      <c r="G52" s="15">
        <f t="shared" si="5"/>
        <v>94.91000000000001</v>
      </c>
      <c r="H52" s="19">
        <f t="shared" si="4"/>
        <v>2217.4900000000002</v>
      </c>
      <c r="O52" s="19"/>
      <c r="P52" s="19"/>
      <c r="Q52" s="19"/>
      <c r="R52" s="19"/>
      <c r="T52" s="19"/>
      <c r="U52" s="19"/>
      <c r="V52" s="19"/>
      <c r="W52" s="19"/>
      <c r="X52" s="19"/>
      <c r="Y52" s="19"/>
      <c r="Z52" s="19">
        <f>AVERAGE(H50:H52)</f>
        <v>2217.5499999999997</v>
      </c>
    </row>
    <row r="53" spans="1:27" ht="16.5">
      <c r="A53" s="15" t="s">
        <v>24</v>
      </c>
      <c r="C53" s="20">
        <v>43207</v>
      </c>
      <c r="D53" s="15">
        <v>0.6</v>
      </c>
      <c r="E53" s="15">
        <v>2312.4</v>
      </c>
      <c r="F53" s="15">
        <v>95.74</v>
      </c>
      <c r="G53" s="15">
        <f t="shared" si="5"/>
        <v>95.14</v>
      </c>
      <c r="H53" s="19">
        <f t="shared" si="4"/>
        <v>2217.26</v>
      </c>
      <c r="O53" s="19"/>
      <c r="P53" s="19"/>
      <c r="Q53" s="19"/>
      <c r="R53" s="19"/>
      <c r="T53" s="19"/>
      <c r="U53" s="19"/>
      <c r="V53" s="19"/>
      <c r="W53" s="19"/>
      <c r="X53" s="19"/>
      <c r="Y53" s="19"/>
      <c r="Z53" s="19"/>
      <c r="AA53" s="19">
        <f>AVERAGE(H51:H53)</f>
        <v>2217.5466666666666</v>
      </c>
    </row>
    <row r="54" spans="1:28" ht="16.5">
      <c r="A54" s="15" t="s">
        <v>24</v>
      </c>
      <c r="C54" s="20">
        <v>43572</v>
      </c>
      <c r="D54" s="15">
        <v>0.6</v>
      </c>
      <c r="E54" s="15">
        <v>2312.4</v>
      </c>
      <c r="F54" s="15">
        <v>95.29</v>
      </c>
      <c r="G54" s="15">
        <f t="shared" si="5"/>
        <v>94.69000000000001</v>
      </c>
      <c r="H54" s="19">
        <f>SUM(E54-G54)</f>
        <v>2217.71</v>
      </c>
      <c r="O54" s="19"/>
      <c r="P54" s="19"/>
      <c r="Q54" s="19"/>
      <c r="R54" s="19"/>
      <c r="T54" s="19"/>
      <c r="U54" s="19"/>
      <c r="V54" s="19"/>
      <c r="W54" s="19"/>
      <c r="X54" s="19"/>
      <c r="Y54" s="19"/>
      <c r="Z54" s="19"/>
      <c r="AA54" s="19"/>
      <c r="AB54" s="19">
        <f>AVERAGE(H52:H54)</f>
        <v>2217.4866666666667</v>
      </c>
    </row>
    <row r="55" spans="1:29" ht="16.5">
      <c r="A55" s="15" t="s">
        <v>24</v>
      </c>
      <c r="C55" s="20">
        <v>43943</v>
      </c>
      <c r="D55" s="15">
        <v>0.6</v>
      </c>
      <c r="E55" s="15">
        <v>2312.4</v>
      </c>
      <c r="F55" s="15">
        <v>93.91</v>
      </c>
      <c r="G55" s="15">
        <f t="shared" si="5"/>
        <v>93.31</v>
      </c>
      <c r="H55" s="19">
        <f>SUM(E55-G55)</f>
        <v>2219.09</v>
      </c>
      <c r="O55" s="19"/>
      <c r="P55" s="19"/>
      <c r="Q55" s="19"/>
      <c r="R55" s="19"/>
      <c r="T55" s="19"/>
      <c r="U55" s="19"/>
      <c r="V55" s="19"/>
      <c r="W55" s="19"/>
      <c r="X55" s="19"/>
      <c r="Y55" s="19"/>
      <c r="Z55" s="19"/>
      <c r="AA55" s="19"/>
      <c r="AB55" s="19"/>
      <c r="AC55" s="19">
        <f>AVERAGE(H53:H55)</f>
        <v>2218.02</v>
      </c>
    </row>
    <row r="56" spans="1:30" ht="16.5">
      <c r="A56" s="15" t="s">
        <v>24</v>
      </c>
      <c r="C56" s="20">
        <v>44299</v>
      </c>
      <c r="D56" s="15">
        <v>0.6</v>
      </c>
      <c r="E56" s="15">
        <v>2312.4</v>
      </c>
      <c r="F56" s="15">
        <v>94.13</v>
      </c>
      <c r="G56" s="15">
        <f t="shared" si="5"/>
        <v>93.53</v>
      </c>
      <c r="H56" s="19">
        <f>SUM(E56-G56)</f>
        <v>2218.87</v>
      </c>
      <c r="O56" s="19"/>
      <c r="P56" s="19"/>
      <c r="Q56" s="19"/>
      <c r="R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>
        <f>AVERAGE(H54:H56)</f>
        <v>2218.556666666667</v>
      </c>
    </row>
    <row r="57" spans="1:31" ht="16.5">
      <c r="A57" s="15" t="s">
        <v>24</v>
      </c>
      <c r="C57" s="20">
        <v>44669</v>
      </c>
      <c r="D57" s="15">
        <v>0.6</v>
      </c>
      <c r="E57" s="15">
        <v>2312.4</v>
      </c>
      <c r="F57" s="15">
        <v>94.21</v>
      </c>
      <c r="G57" s="15">
        <f t="shared" si="5"/>
        <v>93.61</v>
      </c>
      <c r="H57" s="19">
        <f>SUM(E57-G57)</f>
        <v>2218.79</v>
      </c>
      <c r="O57" s="19"/>
      <c r="P57" s="19"/>
      <c r="Q57" s="19"/>
      <c r="R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>
        <f>AVERAGE(H55:H57)</f>
        <v>2218.9166666666665</v>
      </c>
    </row>
    <row r="58" spans="15:20" ht="16.5">
      <c r="O58" s="19"/>
      <c r="P58" s="19"/>
      <c r="Q58" s="19"/>
      <c r="R58" s="19"/>
      <c r="T58" s="19"/>
    </row>
    <row r="59" spans="15:18" ht="16.5">
      <c r="O59" s="19"/>
      <c r="P59" s="19"/>
      <c r="Q59" s="19"/>
      <c r="R59" s="19"/>
    </row>
    <row r="60" spans="1:18" ht="16.5">
      <c r="A60" s="15" t="s">
        <v>120</v>
      </c>
      <c r="C60" s="20">
        <v>39904</v>
      </c>
      <c r="D60" s="19">
        <v>2.9</v>
      </c>
      <c r="E60" s="15">
        <v>2345</v>
      </c>
      <c r="G60" s="15">
        <f aca="true" t="shared" si="6" ref="G60:G69">SUM(F60-D60)</f>
        <v>-2.9</v>
      </c>
      <c r="H60" s="15">
        <v>2266.08</v>
      </c>
      <c r="J60" s="15">
        <v>2268.35</v>
      </c>
      <c r="O60" s="19"/>
      <c r="P60" s="19"/>
      <c r="Q60" s="19"/>
      <c r="R60" s="19"/>
    </row>
    <row r="61" spans="1:18" ht="16.5">
      <c r="A61" s="15" t="s">
        <v>120</v>
      </c>
      <c r="C61" s="20">
        <v>40269</v>
      </c>
      <c r="D61" s="19">
        <v>2.9</v>
      </c>
      <c r="E61" s="15">
        <v>2345</v>
      </c>
      <c r="G61" s="15">
        <f t="shared" si="6"/>
        <v>-2.9</v>
      </c>
      <c r="H61" s="15">
        <v>2267.04</v>
      </c>
      <c r="O61" s="19"/>
      <c r="P61" s="19"/>
      <c r="Q61" s="19"/>
      <c r="R61" s="19"/>
    </row>
    <row r="62" spans="1:20" ht="16.5">
      <c r="A62" s="15" t="s">
        <v>120</v>
      </c>
      <c r="C62" s="20">
        <v>40634</v>
      </c>
      <c r="D62" s="19">
        <v>2.9</v>
      </c>
      <c r="E62" s="15">
        <v>2345</v>
      </c>
      <c r="G62" s="15">
        <f t="shared" si="6"/>
        <v>-2.9</v>
      </c>
      <c r="H62" s="15">
        <v>2268.23</v>
      </c>
      <c r="O62" s="19"/>
      <c r="P62" s="19"/>
      <c r="Q62" s="19"/>
      <c r="R62" s="19"/>
      <c r="T62" s="15">
        <f>AVERAGE(H60:H62)</f>
        <v>2267.116666666667</v>
      </c>
    </row>
    <row r="63" spans="1:21" ht="16.5">
      <c r="A63" s="15" t="s">
        <v>120</v>
      </c>
      <c r="C63" s="20">
        <v>41000</v>
      </c>
      <c r="D63" s="19">
        <v>2.9</v>
      </c>
      <c r="E63" s="15">
        <v>2345</v>
      </c>
      <c r="G63" s="15">
        <f t="shared" si="6"/>
        <v>-2.9</v>
      </c>
      <c r="H63" s="15">
        <v>2267.52</v>
      </c>
      <c r="O63" s="19"/>
      <c r="P63" s="19"/>
      <c r="Q63" s="19"/>
      <c r="R63" s="19"/>
      <c r="U63" s="15">
        <f>AVERAGE(H61:H63)</f>
        <v>2267.596666666667</v>
      </c>
    </row>
    <row r="64" spans="1:22" ht="16.5">
      <c r="A64" s="15" t="s">
        <v>120</v>
      </c>
      <c r="C64" s="20">
        <v>41365</v>
      </c>
      <c r="D64" s="19">
        <v>2.9</v>
      </c>
      <c r="E64" s="15">
        <v>2345</v>
      </c>
      <c r="G64" s="15">
        <f t="shared" si="6"/>
        <v>-2.9</v>
      </c>
      <c r="H64" s="15">
        <v>2266.07</v>
      </c>
      <c r="O64" s="19"/>
      <c r="P64" s="19"/>
      <c r="Q64" s="19"/>
      <c r="R64" s="19"/>
      <c r="V64" s="15">
        <f>AVERAGE(H62:H64)</f>
        <v>2267.273333333333</v>
      </c>
    </row>
    <row r="65" spans="1:23" ht="16.5">
      <c r="A65" s="15" t="s">
        <v>120</v>
      </c>
      <c r="C65" s="20">
        <v>41730</v>
      </c>
      <c r="D65" s="19">
        <v>2.9</v>
      </c>
      <c r="E65" s="15">
        <v>2345</v>
      </c>
      <c r="G65" s="15">
        <f t="shared" si="6"/>
        <v>-2.9</v>
      </c>
      <c r="H65" s="15">
        <v>2264.32</v>
      </c>
      <c r="O65" s="19"/>
      <c r="P65" s="19"/>
      <c r="Q65" s="19"/>
      <c r="R65" s="19"/>
      <c r="W65" s="15">
        <f>AVERAGE(H63:H65)</f>
        <v>2265.97</v>
      </c>
    </row>
    <row r="66" spans="1:24" ht="16.5">
      <c r="A66" s="15" t="s">
        <v>120</v>
      </c>
      <c r="C66" s="20">
        <v>42095</v>
      </c>
      <c r="D66" s="19">
        <v>2.9</v>
      </c>
      <c r="E66" s="15">
        <v>2345</v>
      </c>
      <c r="G66" s="15">
        <f t="shared" si="6"/>
        <v>-2.9</v>
      </c>
      <c r="H66" s="15">
        <v>2264.81</v>
      </c>
      <c r="O66" s="19"/>
      <c r="P66" s="19"/>
      <c r="Q66" s="19"/>
      <c r="R66" s="19"/>
      <c r="X66" s="15">
        <f>AVERAGE(H64:H66)</f>
        <v>2265.066666666667</v>
      </c>
    </row>
    <row r="67" spans="1:25" ht="16.5">
      <c r="A67" s="15" t="s">
        <v>120</v>
      </c>
      <c r="C67" s="20">
        <v>42461</v>
      </c>
      <c r="D67" s="19">
        <v>2.9</v>
      </c>
      <c r="E67" s="15">
        <v>2345</v>
      </c>
      <c r="G67" s="15">
        <f t="shared" si="6"/>
        <v>-2.9</v>
      </c>
      <c r="H67" s="15">
        <v>2264.79</v>
      </c>
      <c r="O67" s="19"/>
      <c r="P67" s="19"/>
      <c r="Q67" s="19"/>
      <c r="R67" s="19"/>
      <c r="Y67" s="15">
        <f>AVERAGE(H65:H67)</f>
        <v>2264.64</v>
      </c>
    </row>
    <row r="68" spans="1:26" ht="16.5">
      <c r="A68" s="15" t="s">
        <v>120</v>
      </c>
      <c r="C68" s="20">
        <v>42826</v>
      </c>
      <c r="D68" s="19">
        <v>2.9</v>
      </c>
      <c r="E68" s="15">
        <v>2345</v>
      </c>
      <c r="G68" s="15">
        <f t="shared" si="6"/>
        <v>-2.9</v>
      </c>
      <c r="H68" s="15">
        <v>2264.01</v>
      </c>
      <c r="O68" s="19"/>
      <c r="P68" s="19"/>
      <c r="Q68" s="19"/>
      <c r="R68" s="19"/>
      <c r="Z68" s="15">
        <f>AVERAGE(H66:H68)</f>
        <v>2264.536666666667</v>
      </c>
    </row>
    <row r="69" spans="1:27" ht="16.5">
      <c r="A69" s="15" t="s">
        <v>120</v>
      </c>
      <c r="C69" s="20">
        <v>43191</v>
      </c>
      <c r="D69" s="19">
        <v>2.9</v>
      </c>
      <c r="E69" s="15">
        <v>2345</v>
      </c>
      <c r="G69" s="15">
        <f t="shared" si="6"/>
        <v>-2.9</v>
      </c>
      <c r="H69" s="19">
        <v>2264.25</v>
      </c>
      <c r="O69" s="19"/>
      <c r="P69" s="19"/>
      <c r="Q69" s="19"/>
      <c r="R69" s="19"/>
      <c r="AA69" s="15">
        <f>AVERAGE(H67:H69)</f>
        <v>2264.35</v>
      </c>
    </row>
    <row r="70" spans="1:28" ht="16.5">
      <c r="A70" s="15" t="s">
        <v>120</v>
      </c>
      <c r="C70" s="20">
        <v>43580</v>
      </c>
      <c r="D70" s="19">
        <v>2.9</v>
      </c>
      <c r="E70" s="15">
        <v>2345</v>
      </c>
      <c r="G70" s="15">
        <f>SUM(F70-D70)</f>
        <v>-2.9</v>
      </c>
      <c r="H70" s="19">
        <v>2264.87</v>
      </c>
      <c r="O70" s="19"/>
      <c r="P70" s="19"/>
      <c r="Q70" s="19"/>
      <c r="R70" s="19"/>
      <c r="AB70" s="15">
        <f>AVERAGE(H68:H70)</f>
        <v>2264.3766666666666</v>
      </c>
    </row>
    <row r="71" spans="1:29" ht="16.5">
      <c r="A71" s="15" t="s">
        <v>120</v>
      </c>
      <c r="C71" s="20">
        <v>43922</v>
      </c>
      <c r="D71" s="19">
        <v>2.9</v>
      </c>
      <c r="E71" s="15">
        <v>2345</v>
      </c>
      <c r="G71" s="15">
        <f>SUM(F71-D71)</f>
        <v>-2.9</v>
      </c>
      <c r="H71" s="19">
        <v>2266.94</v>
      </c>
      <c r="O71" s="19"/>
      <c r="P71" s="19"/>
      <c r="Q71" s="19"/>
      <c r="R71" s="19"/>
      <c r="AC71" s="19">
        <f>AVERAGE(H69:H71)</f>
        <v>2265.353333333333</v>
      </c>
    </row>
    <row r="72" spans="1:30" ht="16.5">
      <c r="A72" s="15" t="s">
        <v>120</v>
      </c>
      <c r="C72" s="20">
        <v>44287</v>
      </c>
      <c r="D72" s="19">
        <v>2.9</v>
      </c>
      <c r="E72" s="15">
        <v>2345</v>
      </c>
      <c r="G72" s="15">
        <f>SUM(F72-D72)</f>
        <v>-2.9</v>
      </c>
      <c r="H72" s="19">
        <v>2267.18</v>
      </c>
      <c r="O72" s="19"/>
      <c r="P72" s="19"/>
      <c r="Q72" s="19"/>
      <c r="R72" s="19"/>
      <c r="AC72" s="19"/>
      <c r="AD72" s="19">
        <f>AVERAGE(H70:H72)</f>
        <v>2266.33</v>
      </c>
    </row>
    <row r="73" spans="1:31" ht="16.5">
      <c r="A73" s="15" t="s">
        <v>120</v>
      </c>
      <c r="C73" s="20">
        <v>44652</v>
      </c>
      <c r="D73" s="19">
        <v>2.9</v>
      </c>
      <c r="E73" s="15">
        <v>2345</v>
      </c>
      <c r="G73" s="15">
        <f>SUM(F73-D73)</f>
        <v>-2.9</v>
      </c>
      <c r="H73" s="19">
        <v>2266.67</v>
      </c>
      <c r="O73" s="19"/>
      <c r="P73" s="19"/>
      <c r="Q73" s="19"/>
      <c r="R73" s="19"/>
      <c r="AC73" s="19"/>
      <c r="AD73" s="19"/>
      <c r="AE73" s="19">
        <f>AVERAGE(H71:H73)</f>
        <v>2266.93</v>
      </c>
    </row>
    <row r="74" spans="4:18" ht="16.5">
      <c r="D74" s="19"/>
      <c r="O74" s="19"/>
      <c r="P74" s="19"/>
      <c r="Q74" s="19"/>
      <c r="R74" s="19"/>
    </row>
    <row r="75" spans="15:18" ht="16.5">
      <c r="O75" s="19"/>
      <c r="P75" s="19"/>
      <c r="Q75" s="19"/>
      <c r="R75" s="19"/>
    </row>
    <row r="76" spans="1:14" ht="16.5">
      <c r="A76" s="15" t="s">
        <v>121</v>
      </c>
      <c r="C76" s="20">
        <v>38443</v>
      </c>
      <c r="D76" s="15">
        <v>2.62</v>
      </c>
      <c r="E76" s="15">
        <v>2302.9</v>
      </c>
      <c r="H76" s="15">
        <v>2224.54</v>
      </c>
      <c r="J76" s="15">
        <v>2215.91</v>
      </c>
      <c r="N76" s="15">
        <v>2224.54</v>
      </c>
    </row>
    <row r="77" spans="1:15" ht="16.5">
      <c r="A77" s="15" t="s">
        <v>121</v>
      </c>
      <c r="C77" s="20">
        <v>38808</v>
      </c>
      <c r="D77" s="15">
        <v>2.62</v>
      </c>
      <c r="E77" s="15">
        <v>2302.9</v>
      </c>
      <c r="H77" s="15">
        <v>2224.37</v>
      </c>
      <c r="O77" s="19">
        <f>AVERAGE(H75,H76)</f>
        <v>2224.54</v>
      </c>
    </row>
    <row r="78" spans="1:16" ht="16.5">
      <c r="A78" s="15" t="s">
        <v>121</v>
      </c>
      <c r="C78" s="20">
        <v>39173</v>
      </c>
      <c r="D78" s="15">
        <v>2.62</v>
      </c>
      <c r="E78" s="15">
        <v>2302.9</v>
      </c>
      <c r="H78" s="15">
        <v>2224.67</v>
      </c>
      <c r="P78" s="15">
        <f>AVERAGE(H76,H77,H78)</f>
        <v>2224.5266666666666</v>
      </c>
    </row>
    <row r="79" spans="1:17" ht="16.5">
      <c r="A79" s="15" t="s">
        <v>121</v>
      </c>
      <c r="C79" s="20">
        <v>39539</v>
      </c>
      <c r="D79" s="15">
        <v>2.62</v>
      </c>
      <c r="E79" s="15">
        <v>2302.9</v>
      </c>
      <c r="H79" s="15">
        <v>2225.42</v>
      </c>
      <c r="Q79" s="15">
        <f>AVERAGE(H77,H78,H79)</f>
        <v>2224.82</v>
      </c>
    </row>
    <row r="80" spans="1:18" ht="16.5">
      <c r="A80" s="15" t="s">
        <v>121</v>
      </c>
      <c r="C80" s="20">
        <v>39904</v>
      </c>
      <c r="D80" s="15">
        <v>2.62</v>
      </c>
      <c r="E80" s="15">
        <v>2302.9</v>
      </c>
      <c r="H80" s="15">
        <v>2225.68</v>
      </c>
      <c r="R80" s="15">
        <f>AVERAGE(H78,H79,H80)</f>
        <v>2225.2566666666667</v>
      </c>
    </row>
    <row r="81" spans="1:19" ht="16.5">
      <c r="A81" s="15" t="s">
        <v>121</v>
      </c>
      <c r="C81" s="20">
        <v>40269</v>
      </c>
      <c r="D81" s="15">
        <v>2.62</v>
      </c>
      <c r="E81" s="15">
        <v>2302.9</v>
      </c>
      <c r="H81" s="15">
        <v>2225.54</v>
      </c>
      <c r="S81" s="15">
        <f>AVERAGE(H79,H80,H81)</f>
        <v>2225.5466666666666</v>
      </c>
    </row>
    <row r="82" spans="1:20" ht="16.5">
      <c r="A82" s="15" t="s">
        <v>121</v>
      </c>
      <c r="C82" s="20">
        <v>40634</v>
      </c>
      <c r="D82" s="15">
        <v>2.62</v>
      </c>
      <c r="E82" s="15">
        <v>2302.9</v>
      </c>
      <c r="H82" s="15">
        <v>2225.59</v>
      </c>
      <c r="T82" s="15">
        <f>AVERAGE(H80,H81,H82)</f>
        <v>2225.603333333333</v>
      </c>
    </row>
    <row r="83" spans="1:21" ht="16.5">
      <c r="A83" s="15" t="s">
        <v>121</v>
      </c>
      <c r="C83" s="20">
        <v>41000</v>
      </c>
      <c r="D83" s="15">
        <v>2.62</v>
      </c>
      <c r="E83" s="15">
        <v>2302.9</v>
      </c>
      <c r="H83" s="15">
        <v>2226.22</v>
      </c>
      <c r="U83" s="15">
        <f>AVERAGE(H81,H82,H83)</f>
        <v>2225.7833333333333</v>
      </c>
    </row>
    <row r="84" spans="1:22" ht="16.5">
      <c r="A84" s="15" t="s">
        <v>121</v>
      </c>
      <c r="C84" s="20">
        <v>41365</v>
      </c>
      <c r="D84" s="15">
        <v>2.62</v>
      </c>
      <c r="E84" s="15">
        <v>2302.9</v>
      </c>
      <c r="H84" s="15">
        <v>2223.46</v>
      </c>
      <c r="V84" s="15">
        <f>AVERAGE(H82,H83,H84)</f>
        <v>2225.0899999999997</v>
      </c>
    </row>
    <row r="85" spans="1:23" ht="16.5">
      <c r="A85" s="15" t="s">
        <v>121</v>
      </c>
      <c r="C85" s="20">
        <v>41730</v>
      </c>
      <c r="D85" s="15">
        <v>2.62</v>
      </c>
      <c r="E85" s="15">
        <v>2302.9</v>
      </c>
      <c r="H85" s="15">
        <v>2221.83</v>
      </c>
      <c r="W85" s="15">
        <f>AVERAGE(H83:H85)</f>
        <v>2223.8366666666666</v>
      </c>
    </row>
    <row r="86" spans="1:24" ht="16.5">
      <c r="A86" s="15" t="s">
        <v>121</v>
      </c>
      <c r="C86" s="20">
        <v>42095</v>
      </c>
      <c r="D86" s="15">
        <v>2.62</v>
      </c>
      <c r="E86" s="15">
        <v>2302.9</v>
      </c>
      <c r="H86" s="15">
        <v>2222.26</v>
      </c>
      <c r="X86" s="19">
        <f>AVERAGE(H84,H85,H86)</f>
        <v>2222.516666666667</v>
      </c>
    </row>
    <row r="87" spans="1:25" ht="16.5">
      <c r="A87" s="15" t="s">
        <v>121</v>
      </c>
      <c r="C87" s="20">
        <v>42461</v>
      </c>
      <c r="D87" s="15">
        <v>2.62</v>
      </c>
      <c r="E87" s="15">
        <v>2302.9</v>
      </c>
      <c r="H87" s="19">
        <v>2222.31</v>
      </c>
      <c r="Y87" s="15">
        <f>AVERAGE(H85:H87)</f>
        <v>2222.133333333333</v>
      </c>
    </row>
    <row r="88" spans="1:26" ht="16.5">
      <c r="A88" s="15" t="s">
        <v>121</v>
      </c>
      <c r="C88" s="20">
        <v>42826</v>
      </c>
      <c r="D88" s="15">
        <v>2.62</v>
      </c>
      <c r="E88" s="15">
        <v>2302.9</v>
      </c>
      <c r="H88" s="19">
        <v>2222.04</v>
      </c>
      <c r="Z88" s="15">
        <f>AVERAGE(H86:H88)</f>
        <v>2222.2033333333334</v>
      </c>
    </row>
    <row r="89" spans="1:27" ht="16.5">
      <c r="A89" s="15" t="s">
        <v>121</v>
      </c>
      <c r="C89" s="20">
        <v>43207</v>
      </c>
      <c r="D89" s="15">
        <v>2.62</v>
      </c>
      <c r="E89" s="15">
        <v>2302.9</v>
      </c>
      <c r="F89" s="15">
        <v>83.96</v>
      </c>
      <c r="G89" s="15">
        <f>SUM(F89-D89)</f>
        <v>81.33999999999999</v>
      </c>
      <c r="H89" s="19">
        <f>SUM(E89-G89)</f>
        <v>2221.56</v>
      </c>
      <c r="O89" s="19"/>
      <c r="P89" s="19"/>
      <c r="Q89" s="19"/>
      <c r="R89" s="19"/>
      <c r="AA89" s="19">
        <f>AVERAGE(H87:H89)</f>
        <v>2221.97</v>
      </c>
    </row>
    <row r="90" spans="1:28" ht="16.5">
      <c r="A90" s="15" t="s">
        <v>121</v>
      </c>
      <c r="C90" s="20">
        <v>43556</v>
      </c>
      <c r="D90" s="15">
        <v>2.62</v>
      </c>
      <c r="E90" s="15">
        <v>2302.9</v>
      </c>
      <c r="H90" s="19">
        <v>2222.07</v>
      </c>
      <c r="O90" s="19"/>
      <c r="P90" s="19"/>
      <c r="Q90" s="19"/>
      <c r="R90" s="19"/>
      <c r="AB90" s="19">
        <f>AVERAGE(H88:H90)</f>
        <v>2221.89</v>
      </c>
    </row>
    <row r="91" spans="1:29" ht="16.5">
      <c r="A91" s="15" t="s">
        <v>121</v>
      </c>
      <c r="C91" s="20">
        <v>43922</v>
      </c>
      <c r="D91" s="15">
        <v>2.62</v>
      </c>
      <c r="E91" s="15">
        <v>2302.9</v>
      </c>
      <c r="H91" s="19">
        <v>2224.44</v>
      </c>
      <c r="O91" s="19"/>
      <c r="P91" s="19"/>
      <c r="Q91" s="19"/>
      <c r="R91" s="19"/>
      <c r="AB91" s="19"/>
      <c r="AC91" s="19">
        <f>AVERAGE(H89:H91)</f>
        <v>2222.69</v>
      </c>
    </row>
    <row r="92" spans="1:30" ht="16.5">
      <c r="A92" s="15" t="s">
        <v>121</v>
      </c>
      <c r="C92" s="20">
        <v>44287</v>
      </c>
      <c r="D92" s="15">
        <v>2.62</v>
      </c>
      <c r="E92" s="15">
        <v>2302.9</v>
      </c>
      <c r="H92" s="19">
        <v>2223.87</v>
      </c>
      <c r="O92" s="19"/>
      <c r="P92" s="19"/>
      <c r="Q92" s="19"/>
      <c r="R92" s="19"/>
      <c r="AB92" s="19"/>
      <c r="AC92" s="19"/>
      <c r="AD92" s="19">
        <f>AVERAGE(H90:H92)</f>
        <v>2223.46</v>
      </c>
    </row>
    <row r="93" spans="1:31" ht="16.5">
      <c r="A93" s="15" t="s">
        <v>121</v>
      </c>
      <c r="C93" s="20">
        <v>44652</v>
      </c>
      <c r="D93" s="15">
        <v>2.62</v>
      </c>
      <c r="E93" s="15">
        <v>2302.9</v>
      </c>
      <c r="H93" s="19">
        <v>2223.49</v>
      </c>
      <c r="O93" s="19"/>
      <c r="P93" s="19"/>
      <c r="Q93" s="19"/>
      <c r="R93" s="19"/>
      <c r="AB93" s="19"/>
      <c r="AC93" s="19"/>
      <c r="AD93" s="19"/>
      <c r="AE93" s="19">
        <f>AVERAGE(H91:H93)</f>
        <v>2223.933333333333</v>
      </c>
    </row>
    <row r="94" spans="15:18" ht="16.5">
      <c r="O94" s="19"/>
      <c r="P94" s="19"/>
      <c r="Q94" s="19"/>
      <c r="R94" s="19"/>
    </row>
    <row r="95" spans="15:18" ht="16.5">
      <c r="O95" s="19"/>
      <c r="P95" s="19"/>
      <c r="Q95" s="19"/>
      <c r="R95" s="19"/>
    </row>
    <row r="96" spans="8:31" ht="16.5">
      <c r="H96" s="15" t="s">
        <v>133</v>
      </c>
      <c r="J96" s="19">
        <f>AVERAGE(J6,J35,J60,J76)</f>
        <v>2225.8685</v>
      </c>
      <c r="L96" s="19">
        <f>AVERAGE(L9,L134,L38)</f>
        <v>2231.4577777777777</v>
      </c>
      <c r="M96" s="19">
        <f>AVERAGE(M10,M135,M39)</f>
        <v>2230.2722222222224</v>
      </c>
      <c r="N96" s="19">
        <f>AVERAGE(N11,N136,N40)</f>
        <v>2229.088888888889</v>
      </c>
      <c r="O96" s="19">
        <f>AVERAGE(O12,O137,O41)</f>
        <v>2228.2999999999997</v>
      </c>
      <c r="P96" s="19">
        <f>AVERAGE(P13,P138,P42)</f>
        <v>2228.4022222222225</v>
      </c>
      <c r="Q96" s="19">
        <f>AVERAGE(Q14,Q139,Q43)</f>
        <v>2228.788888888889</v>
      </c>
      <c r="R96" s="19">
        <f>AVERAGE(R15,R140,R44)</f>
        <v>2229.32</v>
      </c>
      <c r="S96" s="19">
        <f>AVERAGE(S16,S141,S45)</f>
        <v>2229.8477777777775</v>
      </c>
      <c r="T96" s="19">
        <f>AVERAGE(T17,T46,T62,T82)</f>
        <v>2229.2525</v>
      </c>
      <c r="U96" s="19">
        <f>AVERAGE(U18,U47,U63,U83)</f>
        <v>2229.3824999999997</v>
      </c>
      <c r="V96" s="19">
        <f>AVERAGE(V19,V48,V64,V84)</f>
        <v>2228.791875</v>
      </c>
      <c r="W96" s="19">
        <f>AVERAGE(W20,W49,W65,W85)</f>
        <v>2228.1549999999997</v>
      </c>
      <c r="X96" s="19">
        <f>AVERAGE(X21,X50,X66,X86)</f>
        <v>2227.4441666666667</v>
      </c>
      <c r="Y96" s="19">
        <f>AVERAGE(Y22,Y51,Y67,Y144,Y87)</f>
        <v>2227.1816666666664</v>
      </c>
      <c r="Z96" s="19">
        <f>AVERAGE(Z23,Z52,Z68,Z145,Z88)</f>
        <v>2227.1725</v>
      </c>
      <c r="AA96" s="19">
        <f>AVERAGE(AA24,AA53,AA69,AA89)</f>
        <v>2227.0825</v>
      </c>
      <c r="AB96" s="19">
        <f>AVERAGE(AB25,AB54,AB70,AB90)</f>
        <v>2227.159166666667</v>
      </c>
      <c r="AC96" s="19">
        <f>AVERAGE(AC26,AC55,AC71,AC91)</f>
        <v>2227.9075</v>
      </c>
      <c r="AD96" s="19">
        <f>AVERAGE(AD27,AD56,AD72,AD92)</f>
        <v>2228.565</v>
      </c>
      <c r="AE96" s="19">
        <f>AVERAGE(AE28,AE57,AE73,AE93)</f>
        <v>2228.964166666666</v>
      </c>
    </row>
    <row r="99" spans="1:12" ht="18" customHeight="1">
      <c r="A99" s="85" t="s">
        <v>13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/>
    </row>
    <row r="100" spans="1:13" ht="17.2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8"/>
      <c r="M100" s="38"/>
    </row>
    <row r="101" spans="3:12" ht="16.5">
      <c r="C101" s="20" t="s">
        <v>21</v>
      </c>
      <c r="D101" s="15" t="s">
        <v>16</v>
      </c>
      <c r="G101" s="25" t="s">
        <v>14</v>
      </c>
      <c r="I101" s="32"/>
      <c r="L101" s="19"/>
    </row>
    <row r="102" spans="3:12" ht="16.5">
      <c r="C102" s="19">
        <v>2225.87</v>
      </c>
      <c r="D102" s="28" t="s">
        <v>15</v>
      </c>
      <c r="E102" s="19">
        <v>2231.4577777777777</v>
      </c>
      <c r="G102" s="19">
        <f aca="true" t="shared" si="7" ref="G102:G117">SUM(E102-C102)</f>
        <v>5.587777777777774</v>
      </c>
      <c r="H102" s="39"/>
      <c r="I102" s="24"/>
      <c r="J102" s="19"/>
      <c r="L102" s="19"/>
    </row>
    <row r="103" spans="3:12" ht="16.5">
      <c r="C103" s="19">
        <v>2225.87</v>
      </c>
      <c r="D103" s="28" t="s">
        <v>20</v>
      </c>
      <c r="E103" s="19">
        <v>2230.2722222222224</v>
      </c>
      <c r="G103" s="19">
        <f t="shared" si="7"/>
        <v>4.402222222222463</v>
      </c>
      <c r="H103" s="39"/>
      <c r="I103" s="24"/>
      <c r="J103" s="19"/>
      <c r="L103" s="19"/>
    </row>
    <row r="104" spans="3:12" ht="16.5">
      <c r="C104" s="19">
        <v>2225.87</v>
      </c>
      <c r="D104" s="28" t="s">
        <v>19</v>
      </c>
      <c r="E104" s="19">
        <v>2229.088888888889</v>
      </c>
      <c r="G104" s="19">
        <f t="shared" si="7"/>
        <v>3.2188888888890688</v>
      </c>
      <c r="H104" s="39"/>
      <c r="J104" s="19"/>
      <c r="L104" s="19"/>
    </row>
    <row r="105" spans="3:12" ht="16.5">
      <c r="C105" s="19">
        <v>2225.87</v>
      </c>
      <c r="D105" s="28" t="s">
        <v>18</v>
      </c>
      <c r="E105" s="19">
        <v>2228.3</v>
      </c>
      <c r="G105" s="19">
        <f t="shared" si="7"/>
        <v>2.430000000000291</v>
      </c>
      <c r="H105" s="39"/>
      <c r="J105" s="19"/>
      <c r="L105" s="19"/>
    </row>
    <row r="106" spans="3:12" ht="16.5">
      <c r="C106" s="19">
        <v>2225.87</v>
      </c>
      <c r="D106" s="29" t="s">
        <v>17</v>
      </c>
      <c r="E106" s="19">
        <v>2228.4022222222225</v>
      </c>
      <c r="G106" s="19">
        <f t="shared" si="7"/>
        <v>2.532222222222572</v>
      </c>
      <c r="H106" s="39"/>
      <c r="J106" s="19"/>
      <c r="L106" s="19"/>
    </row>
    <row r="107" spans="3:12" ht="16.5">
      <c r="C107" s="19">
        <v>2225.87</v>
      </c>
      <c r="D107" s="30" t="s">
        <v>46</v>
      </c>
      <c r="E107" s="15">
        <v>2228.79</v>
      </c>
      <c r="G107" s="19">
        <f t="shared" si="7"/>
        <v>2.9200000000000728</v>
      </c>
      <c r="L107" s="19"/>
    </row>
    <row r="108" spans="3:7" ht="16.5">
      <c r="C108" s="19">
        <v>2225.87</v>
      </c>
      <c r="D108" s="27" t="s">
        <v>63</v>
      </c>
      <c r="E108" s="15">
        <v>2229.32</v>
      </c>
      <c r="G108" s="15">
        <f t="shared" si="7"/>
        <v>3.450000000000273</v>
      </c>
    </row>
    <row r="109" spans="3:7" ht="16.5">
      <c r="C109" s="19">
        <v>2225.87</v>
      </c>
      <c r="D109" s="27" t="s">
        <v>93</v>
      </c>
      <c r="E109" s="15">
        <v>2229.85</v>
      </c>
      <c r="G109" s="15">
        <f t="shared" si="7"/>
        <v>3.980000000000018</v>
      </c>
    </row>
    <row r="110" spans="3:7" ht="16.5">
      <c r="C110" s="19">
        <v>2225.87</v>
      </c>
      <c r="D110" s="27" t="s">
        <v>103</v>
      </c>
      <c r="E110" s="19">
        <v>2229.25</v>
      </c>
      <c r="G110" s="15">
        <f t="shared" si="7"/>
        <v>3.380000000000109</v>
      </c>
    </row>
    <row r="111" spans="3:7" ht="16.5">
      <c r="C111" s="19">
        <v>2225.87</v>
      </c>
      <c r="D111" s="15" t="s">
        <v>108</v>
      </c>
      <c r="E111" s="15">
        <v>2229.38</v>
      </c>
      <c r="G111" s="15">
        <f t="shared" si="7"/>
        <v>3.5100000000002183</v>
      </c>
    </row>
    <row r="112" spans="3:7" ht="16.5">
      <c r="C112" s="19">
        <v>2225.87</v>
      </c>
      <c r="D112" s="15" t="s">
        <v>109</v>
      </c>
      <c r="E112" s="19">
        <v>2228.79</v>
      </c>
      <c r="G112" s="15">
        <f t="shared" si="7"/>
        <v>2.9200000000000728</v>
      </c>
    </row>
    <row r="113" spans="3:7" ht="16.5">
      <c r="C113" s="19">
        <v>2225.87</v>
      </c>
      <c r="D113" s="15" t="s">
        <v>114</v>
      </c>
      <c r="E113" s="15">
        <v>2228.16</v>
      </c>
      <c r="G113" s="15">
        <f t="shared" si="7"/>
        <v>2.2899999999999636</v>
      </c>
    </row>
    <row r="114" spans="3:7" ht="16.5">
      <c r="C114" s="19">
        <v>2225.87</v>
      </c>
      <c r="D114" s="15" t="s">
        <v>117</v>
      </c>
      <c r="E114" s="19">
        <v>2227.44</v>
      </c>
      <c r="G114" s="19">
        <f>SUM(E114-C114)</f>
        <v>1.5700000000001637</v>
      </c>
    </row>
    <row r="115" spans="3:7" ht="16.5">
      <c r="C115" s="19">
        <v>2225.87</v>
      </c>
      <c r="D115" s="15" t="s">
        <v>123</v>
      </c>
      <c r="E115" s="19">
        <v>2227.18</v>
      </c>
      <c r="G115" s="15">
        <f t="shared" si="7"/>
        <v>1.3099999999999454</v>
      </c>
    </row>
    <row r="116" spans="3:7" ht="16.5">
      <c r="C116" s="19">
        <v>2225.87</v>
      </c>
      <c r="D116" s="15" t="s">
        <v>124</v>
      </c>
      <c r="E116" s="19">
        <v>2227.17</v>
      </c>
      <c r="G116" s="19">
        <f t="shared" si="7"/>
        <v>1.300000000000182</v>
      </c>
    </row>
    <row r="117" spans="3:7" ht="16.5">
      <c r="C117" s="19">
        <v>2225.87</v>
      </c>
      <c r="D117" s="15" t="s">
        <v>130</v>
      </c>
      <c r="E117" s="15">
        <v>2227.08</v>
      </c>
      <c r="G117" s="19">
        <f t="shared" si="7"/>
        <v>1.2100000000000364</v>
      </c>
    </row>
    <row r="118" spans="3:7" ht="16.5">
      <c r="C118" s="19">
        <v>2225.87</v>
      </c>
      <c r="D118" s="15" t="s">
        <v>139</v>
      </c>
      <c r="E118" s="15">
        <v>2227.16</v>
      </c>
      <c r="G118" s="19">
        <f>SUM(E118-C118)</f>
        <v>1.2899999999999636</v>
      </c>
    </row>
    <row r="119" spans="3:8" ht="16.5">
      <c r="C119" s="19">
        <v>2225.87</v>
      </c>
      <c r="D119" s="15" t="s">
        <v>140</v>
      </c>
      <c r="E119" s="15">
        <v>2227.91</v>
      </c>
      <c r="G119" s="19">
        <f>SUM(E119-C119)</f>
        <v>2.0399999999999636</v>
      </c>
      <c r="H119" s="15"/>
    </row>
    <row r="120" spans="3:8" ht="16.5">
      <c r="C120" s="19">
        <v>2225.87</v>
      </c>
      <c r="D120" s="15" t="s">
        <v>143</v>
      </c>
      <c r="E120" s="15">
        <v>2228.57</v>
      </c>
      <c r="G120" s="19">
        <f>SUM(E120-C120)</f>
        <v>2.700000000000273</v>
      </c>
      <c r="H120" s="15"/>
    </row>
    <row r="121" spans="3:8" ht="16.5">
      <c r="C121" s="19">
        <v>2225.87</v>
      </c>
      <c r="D121" s="15" t="s">
        <v>146</v>
      </c>
      <c r="E121" s="15">
        <v>2228.96</v>
      </c>
      <c r="G121" s="19">
        <f>SUM(E121-C121)</f>
        <v>3.0900000000001455</v>
      </c>
      <c r="H121" s="15"/>
    </row>
    <row r="122" spans="3:8" ht="16.5">
      <c r="C122" s="19"/>
      <c r="G122" s="19"/>
      <c r="H122" s="15"/>
    </row>
    <row r="123" spans="3:8" ht="16.5">
      <c r="C123" s="19"/>
      <c r="G123" s="19"/>
      <c r="H123" s="15"/>
    </row>
    <row r="124" spans="3:8" ht="16.5">
      <c r="C124" s="19"/>
      <c r="G124" s="19"/>
      <c r="H124" s="15"/>
    </row>
    <row r="125" spans="3:8" ht="16.5">
      <c r="C125" s="15"/>
      <c r="H125" s="15"/>
    </row>
    <row r="126" spans="3:8" ht="16.5">
      <c r="C126" s="15"/>
      <c r="H126" s="15"/>
    </row>
    <row r="127" spans="1:18" ht="16.5">
      <c r="A127" s="16" t="s">
        <v>23</v>
      </c>
      <c r="B127" s="16" t="s">
        <v>87</v>
      </c>
      <c r="C127" s="17">
        <v>29669</v>
      </c>
      <c r="D127" s="18">
        <v>0.8</v>
      </c>
      <c r="E127" s="18">
        <v>2381.4</v>
      </c>
      <c r="F127" s="18">
        <v>114.25</v>
      </c>
      <c r="G127" s="15">
        <f aca="true" t="shared" si="8" ref="G127:G139">SUM(F127-D127)</f>
        <v>113.45</v>
      </c>
      <c r="H127" s="19">
        <f aca="true" t="shared" si="9" ref="H127:H146">SUM(E127-G127)</f>
        <v>2267.9500000000003</v>
      </c>
      <c r="P127" s="19"/>
      <c r="Q127" s="19"/>
      <c r="R127" s="19"/>
    </row>
    <row r="128" spans="1:18" ht="16.5">
      <c r="A128" s="16" t="s">
        <v>23</v>
      </c>
      <c r="B128" s="16"/>
      <c r="C128" s="17">
        <v>30041</v>
      </c>
      <c r="D128" s="18">
        <v>0.8</v>
      </c>
      <c r="E128" s="18">
        <v>2381.4</v>
      </c>
      <c r="F128" s="18">
        <v>113.67</v>
      </c>
      <c r="G128" s="15">
        <f t="shared" si="8"/>
        <v>112.87</v>
      </c>
      <c r="H128" s="19">
        <f t="shared" si="9"/>
        <v>2268.53</v>
      </c>
      <c r="K128" s="19"/>
      <c r="L128" s="19"/>
      <c r="P128" s="19"/>
      <c r="Q128" s="19"/>
      <c r="R128" s="19"/>
    </row>
    <row r="129" spans="1:18" ht="16.5">
      <c r="A129" s="16" t="s">
        <v>23</v>
      </c>
      <c r="B129" s="16"/>
      <c r="C129" s="17">
        <v>30398</v>
      </c>
      <c r="D129" s="18">
        <v>0.8</v>
      </c>
      <c r="E129" s="18">
        <v>2381.4</v>
      </c>
      <c r="F129" s="18">
        <v>113.8</v>
      </c>
      <c r="G129" s="15">
        <f t="shared" si="8"/>
        <v>113</v>
      </c>
      <c r="H129" s="19">
        <f t="shared" si="9"/>
        <v>2268.4</v>
      </c>
      <c r="K129" s="19"/>
      <c r="L129" s="19"/>
      <c r="P129" s="19"/>
      <c r="Q129" s="19"/>
      <c r="R129" s="19"/>
    </row>
    <row r="130" spans="1:18" ht="16.5">
      <c r="A130" s="16" t="s">
        <v>23</v>
      </c>
      <c r="B130" s="16"/>
      <c r="C130" s="17">
        <v>30770</v>
      </c>
      <c r="D130" s="18">
        <v>0.8</v>
      </c>
      <c r="E130" s="18">
        <v>2381.4</v>
      </c>
      <c r="F130" s="18">
        <v>113.93</v>
      </c>
      <c r="G130" s="15">
        <f t="shared" si="8"/>
        <v>113.13000000000001</v>
      </c>
      <c r="H130" s="19">
        <f t="shared" si="9"/>
        <v>2268.27</v>
      </c>
      <c r="P130" s="19"/>
      <c r="Q130" s="19"/>
      <c r="R130" s="19"/>
    </row>
    <row r="131" spans="1:18" ht="16.5">
      <c r="A131" s="16" t="s">
        <v>23</v>
      </c>
      <c r="B131" s="16"/>
      <c r="C131" s="17">
        <v>31125</v>
      </c>
      <c r="D131" s="18">
        <v>0.8</v>
      </c>
      <c r="E131" s="18">
        <v>2381.4</v>
      </c>
      <c r="F131" s="18">
        <v>113.6</v>
      </c>
      <c r="G131" s="15">
        <f t="shared" si="8"/>
        <v>112.8</v>
      </c>
      <c r="H131" s="19">
        <f t="shared" si="9"/>
        <v>2268.6</v>
      </c>
      <c r="J131" s="15">
        <f>AVERAGE(H127:H131)</f>
        <v>2268.3500000000004</v>
      </c>
      <c r="P131" s="19"/>
      <c r="Q131" s="19"/>
      <c r="R131" s="19"/>
    </row>
    <row r="132" spans="1:18" ht="16.5">
      <c r="A132" s="16" t="s">
        <v>23</v>
      </c>
      <c r="B132" s="16"/>
      <c r="C132" s="17">
        <v>37019</v>
      </c>
      <c r="D132" s="18">
        <v>0.8</v>
      </c>
      <c r="E132" s="18">
        <v>2381.4</v>
      </c>
      <c r="F132" s="18">
        <v>112.07</v>
      </c>
      <c r="G132" s="15">
        <f t="shared" si="8"/>
        <v>111.27</v>
      </c>
      <c r="H132" s="19">
        <f t="shared" si="9"/>
        <v>2270.13</v>
      </c>
      <c r="P132" s="19"/>
      <c r="Q132" s="19"/>
      <c r="R132" s="19"/>
    </row>
    <row r="133" spans="1:18" ht="16.5">
      <c r="A133" s="16" t="s">
        <v>23</v>
      </c>
      <c r="B133" s="16"/>
      <c r="C133" s="17">
        <v>37363</v>
      </c>
      <c r="D133" s="18">
        <v>0.8</v>
      </c>
      <c r="E133" s="18">
        <v>2381.4</v>
      </c>
      <c r="F133" s="18">
        <v>112.62</v>
      </c>
      <c r="G133" s="15">
        <f t="shared" si="8"/>
        <v>111.82000000000001</v>
      </c>
      <c r="H133" s="19">
        <f t="shared" si="9"/>
        <v>2269.58</v>
      </c>
      <c r="O133" s="19"/>
      <c r="P133" s="19"/>
      <c r="Q133" s="19"/>
      <c r="R133" s="19"/>
    </row>
    <row r="134" spans="1:18" ht="16.5">
      <c r="A134" s="16" t="s">
        <v>23</v>
      </c>
      <c r="B134" s="16"/>
      <c r="C134" s="17">
        <v>37733</v>
      </c>
      <c r="D134" s="18">
        <v>0.8</v>
      </c>
      <c r="E134" s="18">
        <v>2381.4</v>
      </c>
      <c r="F134" s="18">
        <v>114.49</v>
      </c>
      <c r="G134" s="15">
        <f t="shared" si="8"/>
        <v>113.69</v>
      </c>
      <c r="H134" s="19">
        <f t="shared" si="9"/>
        <v>2267.71</v>
      </c>
      <c r="L134" s="15">
        <f>AVERAGE(H132:H134)</f>
        <v>2269.14</v>
      </c>
      <c r="O134" s="19"/>
      <c r="P134" s="19"/>
      <c r="Q134" s="19"/>
      <c r="R134" s="19"/>
    </row>
    <row r="135" spans="1:18" ht="16.5">
      <c r="A135" s="16" t="s">
        <v>23</v>
      </c>
      <c r="B135" s="16"/>
      <c r="C135" s="17">
        <v>38082</v>
      </c>
      <c r="D135" s="18">
        <v>0.8</v>
      </c>
      <c r="E135" s="18">
        <v>2381.4</v>
      </c>
      <c r="F135" s="18">
        <v>116.4</v>
      </c>
      <c r="G135" s="15">
        <f t="shared" si="8"/>
        <v>115.60000000000001</v>
      </c>
      <c r="H135" s="19">
        <f t="shared" si="9"/>
        <v>2265.8</v>
      </c>
      <c r="M135" s="19">
        <f>AVERAGE(H133:H135)</f>
        <v>2267.6966666666667</v>
      </c>
      <c r="O135" s="19"/>
      <c r="P135" s="19"/>
      <c r="Q135" s="19"/>
      <c r="R135" s="19"/>
    </row>
    <row r="136" spans="1:18" ht="16.5">
      <c r="A136" s="16" t="s">
        <v>23</v>
      </c>
      <c r="B136" s="16"/>
      <c r="C136" s="17">
        <v>38468</v>
      </c>
      <c r="D136" s="18">
        <v>0.8</v>
      </c>
      <c r="E136" s="18">
        <v>2381.4</v>
      </c>
      <c r="F136" s="18">
        <v>118.55</v>
      </c>
      <c r="G136" s="15">
        <f t="shared" si="8"/>
        <v>117.75</v>
      </c>
      <c r="H136" s="19">
        <f t="shared" si="9"/>
        <v>2263.65</v>
      </c>
      <c r="N136" s="15">
        <f>AVERAGE(H134:H136)</f>
        <v>2265.72</v>
      </c>
      <c r="O136" s="19"/>
      <c r="P136" s="19"/>
      <c r="Q136" s="19"/>
      <c r="R136" s="19"/>
    </row>
    <row r="137" spans="1:18" ht="16.5">
      <c r="A137" s="16" t="s">
        <v>23</v>
      </c>
      <c r="B137" s="16"/>
      <c r="C137" s="17">
        <v>38826</v>
      </c>
      <c r="D137" s="18">
        <v>0.8</v>
      </c>
      <c r="E137" s="18">
        <v>2381.4</v>
      </c>
      <c r="F137" s="18">
        <v>118.56</v>
      </c>
      <c r="G137" s="15">
        <f t="shared" si="8"/>
        <v>117.76</v>
      </c>
      <c r="H137" s="19">
        <f t="shared" si="9"/>
        <v>2263.64</v>
      </c>
      <c r="O137" s="19">
        <f>AVERAGE(H135:H137)</f>
        <v>2264.3633333333332</v>
      </c>
      <c r="P137" s="19"/>
      <c r="Q137" s="19"/>
      <c r="R137" s="19"/>
    </row>
    <row r="138" spans="1:18" ht="16.5">
      <c r="A138" s="16" t="s">
        <v>23</v>
      </c>
      <c r="B138" s="16"/>
      <c r="C138" s="17">
        <v>39189</v>
      </c>
      <c r="D138" s="18">
        <v>0.8</v>
      </c>
      <c r="E138" s="18">
        <v>2381.4</v>
      </c>
      <c r="F138" s="18">
        <v>118.67</v>
      </c>
      <c r="G138" s="15">
        <f t="shared" si="8"/>
        <v>117.87</v>
      </c>
      <c r="H138" s="19">
        <f t="shared" si="9"/>
        <v>2263.53</v>
      </c>
      <c r="O138" s="19"/>
      <c r="P138" s="19">
        <f>AVERAGE(H136:H138)</f>
        <v>2263.6066666666666</v>
      </c>
      <c r="Q138" s="19"/>
      <c r="R138" s="19"/>
    </row>
    <row r="139" spans="1:18" ht="16.5">
      <c r="A139" s="16" t="s">
        <v>23</v>
      </c>
      <c r="B139" s="16"/>
      <c r="C139" s="17">
        <v>39552</v>
      </c>
      <c r="D139" s="18">
        <v>0.8</v>
      </c>
      <c r="E139" s="18">
        <v>2381.4</v>
      </c>
      <c r="F139" s="18">
        <v>117.44</v>
      </c>
      <c r="G139" s="15">
        <f t="shared" si="8"/>
        <v>116.64</v>
      </c>
      <c r="H139" s="19">
        <f t="shared" si="9"/>
        <v>2264.76</v>
      </c>
      <c r="O139" s="19"/>
      <c r="P139" s="19"/>
      <c r="Q139" s="19">
        <f>AVERAGE(H137:H139)</f>
        <v>2263.976666666667</v>
      </c>
      <c r="R139" s="19"/>
    </row>
    <row r="140" spans="1:18" ht="16.5">
      <c r="A140" s="16" t="s">
        <v>23</v>
      </c>
      <c r="B140" s="16"/>
      <c r="C140" s="17">
        <v>39924</v>
      </c>
      <c r="D140" s="18">
        <v>0.8</v>
      </c>
      <c r="E140" s="18">
        <v>2381.4</v>
      </c>
      <c r="F140" s="18">
        <v>116.62</v>
      </c>
      <c r="G140" s="15">
        <v>115.82</v>
      </c>
      <c r="H140" s="19">
        <f t="shared" si="9"/>
        <v>2265.58</v>
      </c>
      <c r="O140" s="19"/>
      <c r="P140" s="19"/>
      <c r="Q140" s="19"/>
      <c r="R140" s="19">
        <f>AVERAGE(H138:H140)</f>
        <v>2264.6233333333334</v>
      </c>
    </row>
    <row r="141" spans="1:19" ht="16.5">
      <c r="A141" s="16" t="s">
        <v>23</v>
      </c>
      <c r="B141" s="16"/>
      <c r="C141" s="17">
        <v>40302</v>
      </c>
      <c r="D141" s="18">
        <v>0.8</v>
      </c>
      <c r="E141" s="18">
        <v>2381.4</v>
      </c>
      <c r="F141" s="18">
        <v>115.59</v>
      </c>
      <c r="G141" s="15">
        <v>114.79</v>
      </c>
      <c r="H141" s="19">
        <f t="shared" si="9"/>
        <v>2266.61</v>
      </c>
      <c r="O141" s="19"/>
      <c r="P141" s="19"/>
      <c r="Q141" s="19"/>
      <c r="R141" s="19"/>
      <c r="S141" s="19">
        <f>AVERAGE(H139:H141)</f>
        <v>2265.65</v>
      </c>
    </row>
    <row r="142" spans="1:20" ht="16.5">
      <c r="A142" s="16" t="s">
        <v>23</v>
      </c>
      <c r="B142" s="16"/>
      <c r="C142" s="17">
        <v>40661</v>
      </c>
      <c r="D142" s="18">
        <v>0.8</v>
      </c>
      <c r="E142" s="18">
        <v>2381.4</v>
      </c>
      <c r="F142" s="18">
        <v>114.44</v>
      </c>
      <c r="G142" s="15">
        <v>113.64</v>
      </c>
      <c r="H142" s="19">
        <f t="shared" si="9"/>
        <v>2267.76</v>
      </c>
      <c r="O142" s="19"/>
      <c r="P142" s="19"/>
      <c r="Q142" s="19"/>
      <c r="R142" s="19"/>
      <c r="T142" s="19">
        <f>AVERAGE(H140:H142)</f>
        <v>2266.65</v>
      </c>
    </row>
    <row r="143" spans="1:21" ht="16.5">
      <c r="A143" s="16" t="s">
        <v>23</v>
      </c>
      <c r="B143" s="16"/>
      <c r="C143" s="17">
        <v>41031</v>
      </c>
      <c r="D143" s="18">
        <v>0.8</v>
      </c>
      <c r="E143" s="18">
        <v>2381.4</v>
      </c>
      <c r="F143" s="18">
        <v>115.08</v>
      </c>
      <c r="G143" s="15">
        <v>114.28</v>
      </c>
      <c r="H143" s="19">
        <f t="shared" si="9"/>
        <v>2267.12</v>
      </c>
      <c r="O143" s="19"/>
      <c r="P143" s="19"/>
      <c r="Q143" s="19"/>
      <c r="R143" s="19"/>
      <c r="T143" s="19"/>
      <c r="U143" s="19">
        <f>AVERAGE(H141:H143)</f>
        <v>2267.1633333333334</v>
      </c>
    </row>
    <row r="144" spans="1:22" ht="16.5">
      <c r="A144" s="16" t="s">
        <v>23</v>
      </c>
      <c r="B144" s="16"/>
      <c r="C144" s="17">
        <v>41400</v>
      </c>
      <c r="D144" s="18">
        <v>0.8</v>
      </c>
      <c r="E144" s="18">
        <v>2381.4</v>
      </c>
      <c r="F144" s="18">
        <v>116.92</v>
      </c>
      <c r="G144" s="15">
        <f>F144-D144</f>
        <v>116.12</v>
      </c>
      <c r="H144" s="19">
        <f t="shared" si="9"/>
        <v>2265.28</v>
      </c>
      <c r="O144" s="19"/>
      <c r="P144" s="19"/>
      <c r="Q144" s="19"/>
      <c r="R144" s="19"/>
      <c r="T144" s="19"/>
      <c r="U144" s="19"/>
      <c r="V144" s="19">
        <f>AVERAGE(H142:H144)</f>
        <v>2266.72</v>
      </c>
    </row>
    <row r="145" spans="1:24" ht="16.5">
      <c r="A145" s="16" t="s">
        <v>23</v>
      </c>
      <c r="B145" s="16"/>
      <c r="C145" s="17">
        <v>41738</v>
      </c>
      <c r="D145" s="18">
        <v>0.8</v>
      </c>
      <c r="E145" s="18">
        <v>2381.4</v>
      </c>
      <c r="F145" s="18">
        <v>118.74</v>
      </c>
      <c r="G145" s="15">
        <v>117.94</v>
      </c>
      <c r="H145" s="19">
        <f t="shared" si="9"/>
        <v>2263.46</v>
      </c>
      <c r="O145" s="19"/>
      <c r="P145" s="19"/>
      <c r="Q145" s="19"/>
      <c r="R145" s="19"/>
      <c r="T145" s="19"/>
      <c r="U145" s="19"/>
      <c r="V145" s="19"/>
      <c r="W145" s="19">
        <f>AVERAGE(H143:H145)</f>
        <v>2265.2866666666664</v>
      </c>
      <c r="X145" s="19"/>
    </row>
    <row r="146" spans="1:24" ht="16.5">
      <c r="A146" s="16" t="s">
        <v>23</v>
      </c>
      <c r="B146" s="16"/>
      <c r="C146" s="17">
        <v>42114</v>
      </c>
      <c r="D146" s="18">
        <v>0.8</v>
      </c>
      <c r="E146" s="18">
        <v>2381.4</v>
      </c>
      <c r="F146" s="18">
        <v>118.3</v>
      </c>
      <c r="G146" s="15">
        <f>SUM(F146-D146)</f>
        <v>117.5</v>
      </c>
      <c r="H146" s="19">
        <f t="shared" si="9"/>
        <v>2263.9</v>
      </c>
      <c r="O146" s="19"/>
      <c r="P146" s="19"/>
      <c r="Q146" s="19"/>
      <c r="R146" s="19"/>
      <c r="T146" s="19"/>
      <c r="U146" s="19"/>
      <c r="V146" s="19"/>
      <c r="W146" s="19"/>
      <c r="X146" s="19">
        <f>AVERAGE(H144:H146)</f>
        <v>2264.213333333333</v>
      </c>
    </row>
    <row r="147" spans="3:8" ht="16.5">
      <c r="C147" s="15"/>
      <c r="H147" s="15"/>
    </row>
    <row r="148" spans="3:8" ht="16.5">
      <c r="C148" s="15"/>
      <c r="H148" s="15"/>
    </row>
    <row r="149" spans="3:8" ht="16.5">
      <c r="C149" s="15"/>
      <c r="H149" s="15"/>
    </row>
    <row r="150" spans="3:8" ht="16.5">
      <c r="C150" s="15"/>
      <c r="H150" s="15"/>
    </row>
    <row r="151" spans="3:8" ht="16.5">
      <c r="C151" s="15"/>
      <c r="H151" s="15"/>
    </row>
    <row r="152" spans="3:8" ht="16.5">
      <c r="C152" s="15"/>
      <c r="H152" s="15"/>
    </row>
    <row r="153" spans="3:8" ht="16.5">
      <c r="C153" s="15"/>
      <c r="H153" s="15"/>
    </row>
    <row r="154" spans="3:8" ht="16.5">
      <c r="C154" s="15"/>
      <c r="H154" s="15"/>
    </row>
    <row r="155" spans="3:8" ht="16.5">
      <c r="C155" s="15"/>
      <c r="H155" s="15"/>
    </row>
    <row r="156" spans="3:8" ht="16.5">
      <c r="C156" s="15"/>
      <c r="H156" s="15"/>
    </row>
    <row r="157" spans="3:8" ht="16.5">
      <c r="C157" s="15"/>
      <c r="H157" s="15"/>
    </row>
    <row r="158" spans="3:8" ht="16.5">
      <c r="C158" s="15"/>
      <c r="H158" s="15"/>
    </row>
    <row r="159" spans="3:8" ht="16.5">
      <c r="C159" s="15"/>
      <c r="H159" s="15"/>
    </row>
    <row r="160" spans="3:8" ht="16.5">
      <c r="C160" s="15"/>
      <c r="H160" s="15"/>
    </row>
    <row r="161" s="15" customFormat="1" ht="16.5"/>
    <row r="162" s="15" customFormat="1" ht="16.5"/>
    <row r="163" s="15" customFormat="1" ht="16.5"/>
    <row r="164" s="15" customFormat="1" ht="16.5"/>
    <row r="165" s="15" customFormat="1" ht="16.5"/>
  </sheetData>
  <sheetProtection/>
  <mergeCells count="1">
    <mergeCell ref="A99:L10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3"/>
  <sheetViews>
    <sheetView zoomScalePageLayoutView="0" workbookViewId="0" topLeftCell="A1">
      <pane xSplit="10" topLeftCell="Q1" activePane="topRight" state="frozen"/>
      <selection pane="topLeft" activeCell="A1" sqref="A1"/>
      <selection pane="topRight" activeCell="F135" sqref="F135"/>
    </sheetView>
  </sheetViews>
  <sheetFormatPr defaultColWidth="9.140625" defaultRowHeight="12.75"/>
  <cols>
    <col min="1" max="1" width="11.00390625" style="15" customWidth="1"/>
    <col min="2" max="2" width="13.421875" style="15" customWidth="1"/>
    <col min="3" max="3" width="12.421875" style="15" customWidth="1"/>
    <col min="4" max="4" width="9.140625" style="15" customWidth="1"/>
    <col min="5" max="5" width="11.140625" style="15" customWidth="1"/>
    <col min="6" max="7" width="10.140625" style="15" customWidth="1"/>
    <col min="8" max="8" width="11.7109375" style="15" customWidth="1"/>
    <col min="9" max="9" width="4.8515625" style="15" customWidth="1"/>
    <col min="10" max="10" width="12.140625" style="15" customWidth="1"/>
    <col min="11" max="11" width="4.140625" style="15" customWidth="1"/>
    <col min="12" max="28" width="8.7109375" style="15" customWidth="1"/>
    <col min="29" max="16384" width="9.140625" style="15" customWidth="1"/>
  </cols>
  <sheetData>
    <row r="1" spans="1:31" s="26" customFormat="1" ht="54">
      <c r="A1" s="9" t="s">
        <v>0</v>
      </c>
      <c r="B1" s="9"/>
      <c r="C1" s="10" t="s">
        <v>1</v>
      </c>
      <c r="D1" s="9" t="s">
        <v>2</v>
      </c>
      <c r="E1" s="9" t="s">
        <v>3</v>
      </c>
      <c r="F1" s="9" t="s">
        <v>4</v>
      </c>
      <c r="G1" s="9" t="s">
        <v>9</v>
      </c>
      <c r="H1" s="9" t="s">
        <v>10</v>
      </c>
      <c r="I1" s="11"/>
      <c r="J1" s="9" t="s">
        <v>134</v>
      </c>
      <c r="K1" s="11"/>
      <c r="L1" s="12" t="s">
        <v>15</v>
      </c>
      <c r="M1" s="13" t="s">
        <v>20</v>
      </c>
      <c r="N1" s="13" t="s">
        <v>59</v>
      </c>
      <c r="O1" s="13" t="s">
        <v>60</v>
      </c>
      <c r="P1" s="13" t="s">
        <v>61</v>
      </c>
      <c r="Q1" s="13" t="s">
        <v>62</v>
      </c>
      <c r="R1" s="13" t="s">
        <v>52</v>
      </c>
      <c r="S1" s="55" t="s">
        <v>93</v>
      </c>
      <c r="T1" s="55" t="s">
        <v>103</v>
      </c>
      <c r="U1" s="55" t="s">
        <v>108</v>
      </c>
      <c r="V1" s="55" t="s">
        <v>109</v>
      </c>
      <c r="W1" s="55" t="s">
        <v>114</v>
      </c>
      <c r="X1" s="55" t="s">
        <v>117</v>
      </c>
      <c r="Y1" s="55" t="s">
        <v>123</v>
      </c>
      <c r="Z1" s="55" t="s">
        <v>124</v>
      </c>
      <c r="AA1" s="55" t="s">
        <v>130</v>
      </c>
      <c r="AB1" s="55" t="s">
        <v>139</v>
      </c>
      <c r="AC1" s="55" t="s">
        <v>140</v>
      </c>
      <c r="AD1" s="55" t="s">
        <v>143</v>
      </c>
      <c r="AE1" s="55" t="s">
        <v>146</v>
      </c>
    </row>
    <row r="2" spans="1:8" ht="16.5">
      <c r="A2" s="16" t="s">
        <v>29</v>
      </c>
      <c r="B2" s="16" t="s">
        <v>81</v>
      </c>
      <c r="C2" s="17">
        <v>29669</v>
      </c>
      <c r="D2" s="18">
        <v>0.1</v>
      </c>
      <c r="E2" s="33">
        <v>2457.6</v>
      </c>
      <c r="F2" s="33">
        <v>161.94</v>
      </c>
      <c r="G2" s="19">
        <f>SUM(F2-D2)</f>
        <v>161.84</v>
      </c>
      <c r="H2" s="19">
        <f>SUM(E2-G2)</f>
        <v>2295.7599999999998</v>
      </c>
    </row>
    <row r="3" spans="1:8" ht="16.5">
      <c r="A3" s="16" t="s">
        <v>29</v>
      </c>
      <c r="B3" s="16"/>
      <c r="C3" s="17">
        <v>30041</v>
      </c>
      <c r="D3" s="18">
        <v>0.1</v>
      </c>
      <c r="E3" s="33">
        <v>2457.6</v>
      </c>
      <c r="F3" s="33">
        <v>159.56</v>
      </c>
      <c r="G3" s="19">
        <f aca="true" t="shared" si="0" ref="G3:G130">SUM(F3-D3)</f>
        <v>159.46</v>
      </c>
      <c r="H3" s="19">
        <f aca="true" t="shared" si="1" ref="H3:H131">SUM(E3-G3)</f>
        <v>2298.14</v>
      </c>
    </row>
    <row r="4" spans="1:8" ht="16.5">
      <c r="A4" s="16" t="s">
        <v>29</v>
      </c>
      <c r="B4" s="16"/>
      <c r="C4" s="17">
        <v>30399</v>
      </c>
      <c r="D4" s="18">
        <v>0.1</v>
      </c>
      <c r="E4" s="33">
        <v>2457.6</v>
      </c>
      <c r="F4" s="33">
        <v>160.53</v>
      </c>
      <c r="G4" s="19">
        <f t="shared" si="0"/>
        <v>160.43</v>
      </c>
      <c r="H4" s="19">
        <f t="shared" si="1"/>
        <v>2297.17</v>
      </c>
    </row>
    <row r="5" spans="1:8" ht="16.5">
      <c r="A5" s="16" t="s">
        <v>29</v>
      </c>
      <c r="B5" s="16"/>
      <c r="C5" s="17">
        <v>30769</v>
      </c>
      <c r="D5" s="18">
        <v>0.1</v>
      </c>
      <c r="E5" s="33">
        <v>2457.6</v>
      </c>
      <c r="F5" s="33">
        <v>159.76</v>
      </c>
      <c r="G5" s="19">
        <f t="shared" si="0"/>
        <v>159.66</v>
      </c>
      <c r="H5" s="19">
        <f t="shared" si="1"/>
        <v>2297.94</v>
      </c>
    </row>
    <row r="6" spans="1:10" ht="16.5">
      <c r="A6" s="16" t="s">
        <v>29</v>
      </c>
      <c r="B6" s="16"/>
      <c r="C6" s="17">
        <v>31126</v>
      </c>
      <c r="D6" s="18">
        <v>0.1</v>
      </c>
      <c r="E6" s="33">
        <v>2457.6</v>
      </c>
      <c r="F6" s="33">
        <v>162.93</v>
      </c>
      <c r="G6" s="19">
        <f t="shared" si="0"/>
        <v>162.83</v>
      </c>
      <c r="H6" s="19">
        <f t="shared" si="1"/>
        <v>2294.77</v>
      </c>
      <c r="J6" s="19">
        <f>AVERAGE(H2:H6)</f>
        <v>2296.7560000000003</v>
      </c>
    </row>
    <row r="7" spans="1:8" ht="16.5">
      <c r="A7" s="16" t="s">
        <v>29</v>
      </c>
      <c r="B7" s="16"/>
      <c r="C7" s="17">
        <v>37019</v>
      </c>
      <c r="D7" s="18">
        <v>0.1</v>
      </c>
      <c r="E7" s="33">
        <v>2457.6</v>
      </c>
      <c r="F7" s="33">
        <v>152.76</v>
      </c>
      <c r="G7" s="19">
        <f t="shared" si="0"/>
        <v>152.66</v>
      </c>
      <c r="H7" s="19">
        <f t="shared" si="1"/>
        <v>2304.94</v>
      </c>
    </row>
    <row r="8" spans="1:8" ht="16.5">
      <c r="A8" s="16" t="s">
        <v>29</v>
      </c>
      <c r="B8" s="16"/>
      <c r="C8" s="17">
        <v>37363</v>
      </c>
      <c r="D8" s="18">
        <v>0.1</v>
      </c>
      <c r="E8" s="33">
        <v>2457.6</v>
      </c>
      <c r="F8" s="33">
        <v>153.85</v>
      </c>
      <c r="G8" s="19">
        <f t="shared" si="0"/>
        <v>153.75</v>
      </c>
      <c r="H8" s="19">
        <f t="shared" si="1"/>
        <v>2303.85</v>
      </c>
    </row>
    <row r="9" spans="1:12" ht="16.5">
      <c r="A9" s="16" t="s">
        <v>29</v>
      </c>
      <c r="B9" s="16"/>
      <c r="C9" s="17">
        <v>37733</v>
      </c>
      <c r="D9" s="18">
        <v>0.1</v>
      </c>
      <c r="E9" s="33">
        <v>2457.6</v>
      </c>
      <c r="F9" s="33">
        <v>157.33</v>
      </c>
      <c r="G9" s="19">
        <f t="shared" si="0"/>
        <v>157.23000000000002</v>
      </c>
      <c r="H9" s="19">
        <f t="shared" si="1"/>
        <v>2300.37</v>
      </c>
      <c r="L9" s="19">
        <f>AVERAGE(H7:H9)</f>
        <v>2303.0533333333333</v>
      </c>
    </row>
    <row r="10" spans="1:13" ht="16.5">
      <c r="A10" s="16" t="s">
        <v>29</v>
      </c>
      <c r="B10" s="16"/>
      <c r="C10" s="17">
        <v>38082</v>
      </c>
      <c r="D10" s="18">
        <v>0.1</v>
      </c>
      <c r="E10" s="33">
        <v>2457.6</v>
      </c>
      <c r="F10" s="33">
        <v>157.84</v>
      </c>
      <c r="G10" s="19">
        <f t="shared" si="0"/>
        <v>157.74</v>
      </c>
      <c r="H10" s="19">
        <f t="shared" si="1"/>
        <v>2299.8599999999997</v>
      </c>
      <c r="M10" s="19">
        <f>AVERAGE(H8:H10)</f>
        <v>2301.3599999999997</v>
      </c>
    </row>
    <row r="11" spans="1:14" ht="16.5">
      <c r="A11" s="16" t="s">
        <v>29</v>
      </c>
      <c r="B11" s="16"/>
      <c r="C11" s="17">
        <v>38468</v>
      </c>
      <c r="D11" s="18">
        <v>0.1</v>
      </c>
      <c r="E11" s="33">
        <v>2457.6</v>
      </c>
      <c r="F11" s="33">
        <v>159.14</v>
      </c>
      <c r="G11" s="19">
        <f t="shared" si="0"/>
        <v>159.04</v>
      </c>
      <c r="H11" s="19">
        <f t="shared" si="1"/>
        <v>2298.56</v>
      </c>
      <c r="N11" s="19">
        <f>AVERAGE(H9:H11)</f>
        <v>2299.5966666666664</v>
      </c>
    </row>
    <row r="12" spans="1:15" ht="16.5">
      <c r="A12" s="16" t="s">
        <v>29</v>
      </c>
      <c r="B12" s="16"/>
      <c r="C12" s="17">
        <v>38827</v>
      </c>
      <c r="D12" s="18">
        <v>0.1</v>
      </c>
      <c r="E12" s="33">
        <v>2457.6</v>
      </c>
      <c r="F12" s="33">
        <v>157.51</v>
      </c>
      <c r="G12" s="19">
        <f t="shared" si="0"/>
        <v>157.41</v>
      </c>
      <c r="H12" s="19">
        <f t="shared" si="1"/>
        <v>2300.19</v>
      </c>
      <c r="O12" s="19">
        <f>AVERAGE(H10:H12)</f>
        <v>2299.536666666667</v>
      </c>
    </row>
    <row r="13" spans="1:17" ht="16.5">
      <c r="A13" s="16" t="s">
        <v>29</v>
      </c>
      <c r="B13" s="16"/>
      <c r="C13" s="17">
        <v>39189</v>
      </c>
      <c r="D13" s="18">
        <v>0.1</v>
      </c>
      <c r="E13" s="33">
        <v>2457.6</v>
      </c>
      <c r="F13" s="33">
        <v>156.06</v>
      </c>
      <c r="G13" s="19">
        <f t="shared" si="0"/>
        <v>155.96</v>
      </c>
      <c r="H13" s="19">
        <f t="shared" si="1"/>
        <v>2301.64</v>
      </c>
      <c r="P13" s="19">
        <f>AVERAGE(H11:H13)</f>
        <v>2300.1299999999997</v>
      </c>
      <c r="Q13" s="19"/>
    </row>
    <row r="14" spans="1:17" ht="16.5">
      <c r="A14" s="16" t="s">
        <v>29</v>
      </c>
      <c r="B14" s="16"/>
      <c r="C14" s="17">
        <v>39552</v>
      </c>
      <c r="D14" s="18">
        <v>0.1</v>
      </c>
      <c r="E14" s="33">
        <v>2457.6</v>
      </c>
      <c r="F14" s="33">
        <v>154.43</v>
      </c>
      <c r="G14" s="19">
        <f t="shared" si="0"/>
        <v>154.33</v>
      </c>
      <c r="H14" s="19">
        <f t="shared" si="1"/>
        <v>2303.27</v>
      </c>
      <c r="P14" s="19"/>
      <c r="Q14" s="19">
        <f>AVERAGE(H12:H14)</f>
        <v>2301.7000000000003</v>
      </c>
    </row>
    <row r="15" spans="1:18" ht="16.5">
      <c r="A15" s="16" t="s">
        <v>29</v>
      </c>
      <c r="B15" s="16"/>
      <c r="C15" s="17">
        <v>39924</v>
      </c>
      <c r="D15" s="18">
        <v>0.1</v>
      </c>
      <c r="E15" s="33">
        <v>2457.6</v>
      </c>
      <c r="F15" s="33">
        <v>152.76</v>
      </c>
      <c r="G15" s="19">
        <v>152.86</v>
      </c>
      <c r="H15" s="19">
        <f t="shared" si="1"/>
        <v>2304.74</v>
      </c>
      <c r="P15" s="19"/>
      <c r="Q15" s="19"/>
      <c r="R15" s="19">
        <f>AVERAGE(H13:H15)</f>
        <v>2303.2166666666667</v>
      </c>
    </row>
    <row r="16" spans="1:19" ht="16.5">
      <c r="A16" s="16" t="s">
        <v>29</v>
      </c>
      <c r="B16" s="16"/>
      <c r="C16" s="17">
        <v>40296</v>
      </c>
      <c r="D16" s="18">
        <v>0.1</v>
      </c>
      <c r="E16" s="33">
        <v>2457.6</v>
      </c>
      <c r="F16" s="33">
        <v>151.17</v>
      </c>
      <c r="G16" s="19">
        <v>151.27</v>
      </c>
      <c r="H16" s="19">
        <f t="shared" si="1"/>
        <v>2306.33</v>
      </c>
      <c r="P16" s="19"/>
      <c r="Q16" s="19"/>
      <c r="S16" s="19">
        <f>AVERAGE(H14:H16)</f>
        <v>2304.78</v>
      </c>
    </row>
    <row r="17" spans="1:20" ht="16.5">
      <c r="A17" s="16" t="s">
        <v>29</v>
      </c>
      <c r="B17" s="16"/>
      <c r="C17" s="17">
        <v>40661</v>
      </c>
      <c r="D17" s="18">
        <v>0.1</v>
      </c>
      <c r="E17" s="33">
        <v>2457.6</v>
      </c>
      <c r="F17" s="33">
        <v>151.06</v>
      </c>
      <c r="G17" s="19">
        <v>151.16</v>
      </c>
      <c r="H17" s="19">
        <f t="shared" si="1"/>
        <v>2306.44</v>
      </c>
      <c r="P17" s="19"/>
      <c r="Q17" s="19"/>
      <c r="T17" s="19">
        <f>AVERAGE(H15:H17)</f>
        <v>2305.8366666666666</v>
      </c>
    </row>
    <row r="18" spans="1:21" ht="16.5">
      <c r="A18" s="16" t="s">
        <v>29</v>
      </c>
      <c r="B18" s="16"/>
      <c r="C18" s="17">
        <v>41031</v>
      </c>
      <c r="D18" s="18">
        <v>0.1</v>
      </c>
      <c r="E18" s="33">
        <v>2457.6</v>
      </c>
      <c r="F18" s="33">
        <v>150.05</v>
      </c>
      <c r="G18" s="19">
        <v>150.15</v>
      </c>
      <c r="H18" s="19">
        <f t="shared" si="1"/>
        <v>2307.45</v>
      </c>
      <c r="P18" s="19"/>
      <c r="Q18" s="19"/>
      <c r="T18" s="19"/>
      <c r="U18" s="19">
        <f>AVERAGE(H16:H18)</f>
        <v>2306.7400000000002</v>
      </c>
    </row>
    <row r="19" spans="1:22" ht="16.5">
      <c r="A19" s="16" t="s">
        <v>29</v>
      </c>
      <c r="B19" s="16"/>
      <c r="C19" s="17">
        <v>41410</v>
      </c>
      <c r="D19" s="18">
        <v>0.1</v>
      </c>
      <c r="E19" s="33">
        <v>2457.6</v>
      </c>
      <c r="F19" s="33">
        <v>151.72</v>
      </c>
      <c r="G19" s="19">
        <f t="shared" si="0"/>
        <v>151.62</v>
      </c>
      <c r="H19" s="19">
        <f aca="true" t="shared" si="2" ref="H19:H24">SUM(E19-G19)</f>
        <v>2305.98</v>
      </c>
      <c r="P19" s="19"/>
      <c r="Q19" s="19"/>
      <c r="T19" s="19"/>
      <c r="V19" s="19">
        <f>AVERAGE(H17:H19)</f>
        <v>2306.623333333333</v>
      </c>
    </row>
    <row r="20" spans="1:24" ht="16.5">
      <c r="A20" s="16" t="s">
        <v>29</v>
      </c>
      <c r="B20" s="16"/>
      <c r="C20" s="17">
        <v>41739</v>
      </c>
      <c r="D20" s="18">
        <v>0.1</v>
      </c>
      <c r="E20" s="33">
        <v>2457.6</v>
      </c>
      <c r="F20" s="33">
        <v>154.06</v>
      </c>
      <c r="G20" s="19">
        <f aca="true" t="shared" si="3" ref="G20:G25">SUM(F20-D20)</f>
        <v>153.96</v>
      </c>
      <c r="H20" s="19">
        <f t="shared" si="2"/>
        <v>2303.64</v>
      </c>
      <c r="P20" s="19"/>
      <c r="Q20" s="19"/>
      <c r="T20" s="19"/>
      <c r="V20" s="19"/>
      <c r="W20" s="19">
        <f>AVERAGE(H18:H20)</f>
        <v>2305.69</v>
      </c>
      <c r="X20" s="19"/>
    </row>
    <row r="21" spans="1:24" ht="16.5">
      <c r="A21" s="16" t="s">
        <v>29</v>
      </c>
      <c r="B21" s="16"/>
      <c r="C21" s="17">
        <v>42107</v>
      </c>
      <c r="D21" s="18">
        <v>0.1</v>
      </c>
      <c r="E21" s="33">
        <v>2457.6</v>
      </c>
      <c r="F21" s="33">
        <v>153.42</v>
      </c>
      <c r="G21" s="19">
        <f t="shared" si="3"/>
        <v>153.32</v>
      </c>
      <c r="H21" s="19">
        <f t="shared" si="2"/>
        <v>2304.2799999999997</v>
      </c>
      <c r="P21" s="19"/>
      <c r="Q21" s="19"/>
      <c r="T21" s="19"/>
      <c r="V21" s="19"/>
      <c r="W21" s="19"/>
      <c r="X21" s="19">
        <f>AVERAGE(H19:H21)</f>
        <v>2304.633333333333</v>
      </c>
    </row>
    <row r="22" spans="1:25" ht="16.5">
      <c r="A22" s="16" t="s">
        <v>29</v>
      </c>
      <c r="B22" s="16"/>
      <c r="C22" s="17">
        <v>42507</v>
      </c>
      <c r="D22" s="18">
        <v>0.1</v>
      </c>
      <c r="E22" s="33">
        <v>2457.6</v>
      </c>
      <c r="F22" s="33">
        <v>152.39</v>
      </c>
      <c r="G22" s="19">
        <f t="shared" si="3"/>
        <v>152.29</v>
      </c>
      <c r="H22" s="19">
        <f t="shared" si="2"/>
        <v>2305.31</v>
      </c>
      <c r="P22" s="19"/>
      <c r="Q22" s="19"/>
      <c r="T22" s="19"/>
      <c r="V22" s="19"/>
      <c r="W22" s="19"/>
      <c r="Y22" s="19">
        <f>AVERAGE(H21:H22)</f>
        <v>2304.795</v>
      </c>
    </row>
    <row r="23" spans="1:26" ht="16.5">
      <c r="A23" s="16" t="str">
        <f>A22</f>
        <v>G-17</v>
      </c>
      <c r="B23" s="16"/>
      <c r="C23" s="17">
        <v>42842</v>
      </c>
      <c r="D23" s="18">
        <v>0.1</v>
      </c>
      <c r="E23" s="33">
        <v>2457.6</v>
      </c>
      <c r="F23" s="33">
        <v>153.43</v>
      </c>
      <c r="G23" s="19">
        <f t="shared" si="3"/>
        <v>153.33</v>
      </c>
      <c r="H23" s="19">
        <f t="shared" si="2"/>
        <v>2304.27</v>
      </c>
      <c r="P23" s="19"/>
      <c r="Q23" s="19"/>
      <c r="T23" s="19"/>
      <c r="V23" s="19"/>
      <c r="W23" s="19"/>
      <c r="Y23" s="19"/>
      <c r="Z23" s="19">
        <f>AVERAGE(H21:H23)</f>
        <v>2304.6200000000003</v>
      </c>
    </row>
    <row r="24" spans="1:27" ht="16.5">
      <c r="A24" s="16" t="s">
        <v>29</v>
      </c>
      <c r="B24" s="16"/>
      <c r="C24" s="17">
        <v>43207</v>
      </c>
      <c r="D24" s="18">
        <v>0.1</v>
      </c>
      <c r="E24" s="33">
        <v>2457.6</v>
      </c>
      <c r="F24" s="33">
        <v>150.01</v>
      </c>
      <c r="G24" s="19">
        <f t="shared" si="3"/>
        <v>149.91</v>
      </c>
      <c r="H24" s="19">
        <f t="shared" si="2"/>
        <v>2307.69</v>
      </c>
      <c r="P24" s="19"/>
      <c r="Q24" s="19"/>
      <c r="T24" s="19"/>
      <c r="V24" s="19"/>
      <c r="W24" s="19"/>
      <c r="Y24" s="19"/>
      <c r="Z24" s="19"/>
      <c r="AA24" s="19">
        <f>AVERAGE(H22:H24)</f>
        <v>2305.7566666666667</v>
      </c>
    </row>
    <row r="25" spans="1:28" ht="16.5">
      <c r="A25" s="16" t="s">
        <v>29</v>
      </c>
      <c r="B25" s="16"/>
      <c r="C25" s="17">
        <v>43572</v>
      </c>
      <c r="D25" s="18">
        <v>0.1</v>
      </c>
      <c r="E25" s="33">
        <v>2457.6</v>
      </c>
      <c r="F25" s="33">
        <v>150.4</v>
      </c>
      <c r="G25" s="19">
        <f t="shared" si="3"/>
        <v>150.3</v>
      </c>
      <c r="H25" s="19">
        <f>SUM(E25-G25)</f>
        <v>2307.2999999999997</v>
      </c>
      <c r="P25" s="19"/>
      <c r="Q25" s="19"/>
      <c r="T25" s="19"/>
      <c r="V25" s="19"/>
      <c r="W25" s="19"/>
      <c r="Y25" s="19"/>
      <c r="Z25" s="19"/>
      <c r="AA25" s="19"/>
      <c r="AB25" s="19">
        <f>AVERAGE(H23:H25)</f>
        <v>2306.42</v>
      </c>
    </row>
    <row r="26" spans="1:29" ht="16.5">
      <c r="A26" s="16" t="s">
        <v>29</v>
      </c>
      <c r="B26" s="16"/>
      <c r="C26" s="17">
        <v>43943</v>
      </c>
      <c r="D26" s="18">
        <v>0.1</v>
      </c>
      <c r="E26" s="33">
        <v>2457.6</v>
      </c>
      <c r="F26" s="33">
        <v>149.51</v>
      </c>
      <c r="G26" s="19">
        <f>SUM(F26-D26)</f>
        <v>149.41</v>
      </c>
      <c r="H26" s="19">
        <f>SUM(E26-G26)</f>
        <v>2308.19</v>
      </c>
      <c r="P26" s="19"/>
      <c r="Q26" s="19"/>
      <c r="T26" s="19"/>
      <c r="V26" s="19"/>
      <c r="W26" s="19"/>
      <c r="Y26" s="19"/>
      <c r="Z26" s="19"/>
      <c r="AA26" s="19"/>
      <c r="AB26" s="19"/>
      <c r="AC26" s="19">
        <f>AVERAGE(H24:H26)</f>
        <v>2307.726666666667</v>
      </c>
    </row>
    <row r="27" spans="1:30" ht="16.5">
      <c r="A27" s="16" t="s">
        <v>29</v>
      </c>
      <c r="B27" s="16"/>
      <c r="C27" s="17">
        <v>44299</v>
      </c>
      <c r="D27" s="18">
        <v>0.1</v>
      </c>
      <c r="E27" s="33">
        <v>2457.6</v>
      </c>
      <c r="F27" s="33">
        <v>151.6</v>
      </c>
      <c r="G27" s="19">
        <f>SUM(F27-D27)</f>
        <v>151.5</v>
      </c>
      <c r="H27" s="19">
        <f>SUM(E27-G27)</f>
        <v>2306.1</v>
      </c>
      <c r="P27" s="19"/>
      <c r="Q27" s="19"/>
      <c r="T27" s="19"/>
      <c r="V27" s="19"/>
      <c r="W27" s="19"/>
      <c r="Y27" s="19"/>
      <c r="Z27" s="19"/>
      <c r="AA27" s="19"/>
      <c r="AB27" s="19"/>
      <c r="AC27" s="19"/>
      <c r="AD27" s="19">
        <f>AVERAGE(H25:H27)</f>
        <v>2307.1966666666667</v>
      </c>
    </row>
    <row r="28" spans="1:31" ht="16.5">
      <c r="A28" s="16" t="s">
        <v>29</v>
      </c>
      <c r="B28" s="16"/>
      <c r="C28" s="17">
        <v>44669</v>
      </c>
      <c r="D28" s="18">
        <v>0.1</v>
      </c>
      <c r="E28" s="33">
        <v>2457.6</v>
      </c>
      <c r="F28" s="33">
        <v>151.96</v>
      </c>
      <c r="G28" s="19">
        <f>SUM(F28-D28)</f>
        <v>151.86</v>
      </c>
      <c r="H28" s="19">
        <f>SUM(E28-G28)</f>
        <v>2305.74</v>
      </c>
      <c r="P28" s="19"/>
      <c r="Q28" s="19"/>
      <c r="T28" s="19"/>
      <c r="V28" s="19"/>
      <c r="W28" s="19"/>
      <c r="Y28" s="19"/>
      <c r="Z28" s="19"/>
      <c r="AA28" s="19"/>
      <c r="AB28" s="19"/>
      <c r="AC28" s="19"/>
      <c r="AD28" s="19"/>
      <c r="AE28" s="19">
        <f>AVERAGE(H26:H28)</f>
        <v>2306.6766666666667</v>
      </c>
    </row>
    <row r="29" spans="1:22" ht="16.5">
      <c r="A29" s="16"/>
      <c r="B29" s="16"/>
      <c r="C29" s="17"/>
      <c r="D29" s="18"/>
      <c r="E29" s="33"/>
      <c r="F29" s="33"/>
      <c r="G29" s="19"/>
      <c r="H29" s="19"/>
      <c r="P29" s="19"/>
      <c r="Q29" s="19"/>
      <c r="T29" s="19"/>
      <c r="V29" s="19"/>
    </row>
    <row r="30" spans="1:8" ht="16.5">
      <c r="A30" s="16"/>
      <c r="B30" s="16"/>
      <c r="C30" s="17"/>
      <c r="D30" s="18"/>
      <c r="E30" s="33"/>
      <c r="F30" s="33"/>
      <c r="G30" s="19"/>
      <c r="H30" s="19"/>
    </row>
    <row r="31" spans="1:8" ht="16.5">
      <c r="A31" s="16" t="s">
        <v>35</v>
      </c>
      <c r="B31" s="16"/>
      <c r="C31" s="17">
        <v>29669</v>
      </c>
      <c r="D31" s="18">
        <v>0.3</v>
      </c>
      <c r="E31" s="18">
        <v>2373.47</v>
      </c>
      <c r="F31" s="18">
        <v>94.18</v>
      </c>
      <c r="G31" s="19">
        <f t="shared" si="0"/>
        <v>93.88000000000001</v>
      </c>
      <c r="H31" s="19">
        <f t="shared" si="1"/>
        <v>2279.5899999999997</v>
      </c>
    </row>
    <row r="32" spans="1:8" ht="16.5">
      <c r="A32" s="16" t="s">
        <v>35</v>
      </c>
      <c r="B32" s="16"/>
      <c r="C32" s="17">
        <v>30041</v>
      </c>
      <c r="D32" s="18">
        <v>0.3</v>
      </c>
      <c r="E32" s="18">
        <v>2373.47</v>
      </c>
      <c r="F32" s="18">
        <v>93.12</v>
      </c>
      <c r="G32" s="19">
        <f t="shared" si="0"/>
        <v>92.82000000000001</v>
      </c>
      <c r="H32" s="19">
        <f t="shared" si="1"/>
        <v>2280.6499999999996</v>
      </c>
    </row>
    <row r="33" spans="1:8" ht="16.5">
      <c r="A33" s="16" t="s">
        <v>35</v>
      </c>
      <c r="B33" s="16"/>
      <c r="C33" s="17">
        <v>30399</v>
      </c>
      <c r="D33" s="18">
        <v>0.3</v>
      </c>
      <c r="E33" s="18">
        <v>2373.47</v>
      </c>
      <c r="F33" s="18">
        <v>92.34</v>
      </c>
      <c r="G33" s="19">
        <f t="shared" si="0"/>
        <v>92.04</v>
      </c>
      <c r="H33" s="19">
        <f t="shared" si="1"/>
        <v>2281.43</v>
      </c>
    </row>
    <row r="34" spans="1:8" ht="16.5">
      <c r="A34" s="16" t="s">
        <v>35</v>
      </c>
      <c r="B34" s="16"/>
      <c r="C34" s="17">
        <v>30769</v>
      </c>
      <c r="D34" s="18">
        <v>0.3</v>
      </c>
      <c r="E34" s="18">
        <v>2373.47</v>
      </c>
      <c r="F34" s="18">
        <v>92.71</v>
      </c>
      <c r="G34" s="19">
        <f t="shared" si="0"/>
        <v>92.41</v>
      </c>
      <c r="H34" s="19">
        <f t="shared" si="1"/>
        <v>2281.06</v>
      </c>
    </row>
    <row r="35" spans="1:10" ht="16.5">
      <c r="A35" s="16" t="s">
        <v>35</v>
      </c>
      <c r="B35" s="16"/>
      <c r="C35" s="17">
        <v>31126</v>
      </c>
      <c r="D35" s="18">
        <v>0.3</v>
      </c>
      <c r="E35" s="18">
        <v>2373.47</v>
      </c>
      <c r="F35" s="18">
        <v>91.19</v>
      </c>
      <c r="G35" s="19">
        <f t="shared" si="0"/>
        <v>90.89</v>
      </c>
      <c r="H35" s="19">
        <f t="shared" si="1"/>
        <v>2282.58</v>
      </c>
      <c r="J35" s="64">
        <f>AVERAGE(H31:H35)</f>
        <v>2281.062</v>
      </c>
    </row>
    <row r="36" spans="1:10" ht="16.5">
      <c r="A36" s="16" t="s">
        <v>30</v>
      </c>
      <c r="B36" s="16" t="s">
        <v>82</v>
      </c>
      <c r="C36" s="17">
        <v>37019</v>
      </c>
      <c r="D36" s="18">
        <v>0.1</v>
      </c>
      <c r="E36" s="33">
        <v>2381.4</v>
      </c>
      <c r="F36" s="33">
        <v>94.02</v>
      </c>
      <c r="G36" s="19">
        <f t="shared" si="0"/>
        <v>93.92</v>
      </c>
      <c r="H36" s="19">
        <f t="shared" si="1"/>
        <v>2287.48</v>
      </c>
      <c r="J36" s="62">
        <f>AVERAGE(H31:H35)+7.93</f>
        <v>2288.9919999999997</v>
      </c>
    </row>
    <row r="37" spans="1:8" ht="16.5">
      <c r="A37" s="16" t="s">
        <v>30</v>
      </c>
      <c r="B37" s="16"/>
      <c r="C37" s="17">
        <v>37363</v>
      </c>
      <c r="D37" s="18">
        <v>0.1</v>
      </c>
      <c r="E37" s="33">
        <v>2381.4</v>
      </c>
      <c r="F37" s="33">
        <v>93.38</v>
      </c>
      <c r="G37" s="19">
        <f t="shared" si="0"/>
        <v>93.28</v>
      </c>
      <c r="H37" s="19">
        <f t="shared" si="1"/>
        <v>2288.12</v>
      </c>
    </row>
    <row r="38" spans="1:12" ht="16.5">
      <c r="A38" s="16" t="s">
        <v>30</v>
      </c>
      <c r="B38" s="16"/>
      <c r="C38" s="17">
        <v>37733</v>
      </c>
      <c r="D38" s="18">
        <v>0.1</v>
      </c>
      <c r="E38" s="33">
        <v>2381.4</v>
      </c>
      <c r="F38" s="33">
        <v>95.09</v>
      </c>
      <c r="G38" s="19">
        <f t="shared" si="0"/>
        <v>94.99000000000001</v>
      </c>
      <c r="H38" s="19">
        <f t="shared" si="1"/>
        <v>2286.41</v>
      </c>
      <c r="L38" s="19">
        <f>AVERAGE(H36:H38)</f>
        <v>2287.3366666666666</v>
      </c>
    </row>
    <row r="39" spans="1:13" ht="16.5">
      <c r="A39" s="16" t="s">
        <v>30</v>
      </c>
      <c r="B39" s="16"/>
      <c r="C39" s="17">
        <v>38082</v>
      </c>
      <c r="D39" s="18">
        <v>0.1</v>
      </c>
      <c r="E39" s="33">
        <v>2381.4</v>
      </c>
      <c r="F39" s="33">
        <v>95.72</v>
      </c>
      <c r="G39" s="19">
        <f t="shared" si="0"/>
        <v>95.62</v>
      </c>
      <c r="H39" s="19">
        <f t="shared" si="1"/>
        <v>2285.78</v>
      </c>
      <c r="M39" s="19">
        <f>AVERAGE(H37:H39)</f>
        <v>2286.77</v>
      </c>
    </row>
    <row r="40" spans="1:14" ht="16.5">
      <c r="A40" s="16" t="s">
        <v>30</v>
      </c>
      <c r="B40" s="16"/>
      <c r="C40" s="17">
        <v>38468</v>
      </c>
      <c r="D40" s="18">
        <v>0.1</v>
      </c>
      <c r="E40" s="33">
        <v>2381.4</v>
      </c>
      <c r="F40" s="33">
        <v>96.84</v>
      </c>
      <c r="G40" s="19">
        <f t="shared" si="0"/>
        <v>96.74000000000001</v>
      </c>
      <c r="H40" s="19">
        <f t="shared" si="1"/>
        <v>2284.66</v>
      </c>
      <c r="N40" s="19">
        <f>AVERAGE(H38:H40)</f>
        <v>2285.616666666667</v>
      </c>
    </row>
    <row r="41" spans="1:15" ht="16.5">
      <c r="A41" s="16" t="s">
        <v>30</v>
      </c>
      <c r="B41" s="16"/>
      <c r="C41" s="17">
        <v>38827</v>
      </c>
      <c r="D41" s="18">
        <v>0.1</v>
      </c>
      <c r="E41" s="33">
        <v>2381.4</v>
      </c>
      <c r="F41" s="33">
        <v>97.14</v>
      </c>
      <c r="G41" s="19">
        <f t="shared" si="0"/>
        <v>97.04</v>
      </c>
      <c r="H41" s="19">
        <f t="shared" si="1"/>
        <v>2284.36</v>
      </c>
      <c r="O41" s="19">
        <f>AVERAGE(H39:H41)</f>
        <v>2284.933333333334</v>
      </c>
    </row>
    <row r="42" spans="1:17" ht="16.5">
      <c r="A42" s="16" t="s">
        <v>30</v>
      </c>
      <c r="B42" s="16"/>
      <c r="C42" s="17">
        <v>39189</v>
      </c>
      <c r="D42" s="18">
        <v>0.1</v>
      </c>
      <c r="E42" s="33">
        <v>2381.4</v>
      </c>
      <c r="F42" s="33">
        <v>97.06</v>
      </c>
      <c r="G42" s="19">
        <f t="shared" si="0"/>
        <v>96.96000000000001</v>
      </c>
      <c r="H42" s="19">
        <f t="shared" si="1"/>
        <v>2284.44</v>
      </c>
      <c r="P42" s="19">
        <f>AVERAGE(H40:H42)</f>
        <v>2284.486666666667</v>
      </c>
      <c r="Q42" s="19"/>
    </row>
    <row r="43" spans="1:17" ht="16.5">
      <c r="A43" s="16" t="s">
        <v>30</v>
      </c>
      <c r="B43" s="16"/>
      <c r="C43" s="17">
        <v>39552</v>
      </c>
      <c r="D43" s="18">
        <v>0.1</v>
      </c>
      <c r="E43" s="33">
        <v>2381.4</v>
      </c>
      <c r="F43" s="33">
        <v>96.12</v>
      </c>
      <c r="G43" s="19">
        <f t="shared" si="0"/>
        <v>96.02000000000001</v>
      </c>
      <c r="H43" s="19">
        <f t="shared" si="1"/>
        <v>2285.38</v>
      </c>
      <c r="Q43" s="19">
        <f>AVERAGE(H41:H43)</f>
        <v>2284.726666666667</v>
      </c>
    </row>
    <row r="44" spans="1:18" ht="16.5">
      <c r="A44" s="16" t="s">
        <v>30</v>
      </c>
      <c r="B44" s="16"/>
      <c r="C44" s="17">
        <v>39924</v>
      </c>
      <c r="D44" s="18">
        <v>0.1</v>
      </c>
      <c r="E44" s="33">
        <v>2381.4</v>
      </c>
      <c r="F44" s="33">
        <v>95.51</v>
      </c>
      <c r="G44" s="19">
        <v>95.41</v>
      </c>
      <c r="H44" s="19">
        <f t="shared" si="1"/>
        <v>2285.9900000000002</v>
      </c>
      <c r="Q44" s="19"/>
      <c r="R44" s="19">
        <f>AVERAGE(H42:H44)</f>
        <v>2285.27</v>
      </c>
    </row>
    <row r="45" spans="1:19" ht="16.5">
      <c r="A45" s="16" t="s">
        <v>30</v>
      </c>
      <c r="B45" s="16"/>
      <c r="C45" s="17">
        <v>40302</v>
      </c>
      <c r="D45" s="18">
        <v>0.1</v>
      </c>
      <c r="E45" s="33">
        <v>2381.4</v>
      </c>
      <c r="F45" s="33">
        <v>95.59</v>
      </c>
      <c r="G45" s="19">
        <v>95.49</v>
      </c>
      <c r="H45" s="19">
        <f t="shared" si="1"/>
        <v>2285.9100000000003</v>
      </c>
      <c r="Q45" s="19"/>
      <c r="S45" s="19">
        <f>AVERAGE(H43:H45)</f>
        <v>2285.76</v>
      </c>
    </row>
    <row r="46" spans="1:20" ht="16.5">
      <c r="A46" s="16" t="s">
        <v>30</v>
      </c>
      <c r="B46" s="16"/>
      <c r="C46" s="17">
        <v>40661</v>
      </c>
      <c r="D46" s="18">
        <v>0.1</v>
      </c>
      <c r="E46" s="33">
        <v>2381.4</v>
      </c>
      <c r="F46" s="33">
        <v>95.14</v>
      </c>
      <c r="G46" s="19">
        <v>95.04</v>
      </c>
      <c r="H46" s="19">
        <f t="shared" si="1"/>
        <v>2286.36</v>
      </c>
      <c r="T46" s="19">
        <f>AVERAGE(H44:H46)</f>
        <v>2286.0866666666666</v>
      </c>
    </row>
    <row r="47" spans="1:21" ht="16.5">
      <c r="A47" s="16" t="s">
        <v>30</v>
      </c>
      <c r="B47" s="16"/>
      <c r="C47" s="17">
        <v>41031</v>
      </c>
      <c r="D47" s="18">
        <v>0.1</v>
      </c>
      <c r="E47" s="33">
        <v>2381.4</v>
      </c>
      <c r="F47" s="33">
        <v>95.11</v>
      </c>
      <c r="G47" s="19">
        <v>95.01</v>
      </c>
      <c r="H47" s="19">
        <f t="shared" si="1"/>
        <v>2286.39</v>
      </c>
      <c r="T47" s="19"/>
      <c r="U47" s="19">
        <f>AVERAGE(H45:H47)</f>
        <v>2286.22</v>
      </c>
    </row>
    <row r="48" spans="1:22" ht="16.5">
      <c r="A48" s="16" t="s">
        <v>30</v>
      </c>
      <c r="B48" s="16"/>
      <c r="C48" s="17">
        <v>41051</v>
      </c>
      <c r="D48" s="18">
        <v>0.1</v>
      </c>
      <c r="E48" s="33">
        <v>2381.4</v>
      </c>
      <c r="F48" s="33">
        <v>98.88</v>
      </c>
      <c r="G48" s="19">
        <f t="shared" si="0"/>
        <v>98.78</v>
      </c>
      <c r="H48" s="19">
        <f aca="true" t="shared" si="4" ref="H48:H53">SUM(E48-G48)</f>
        <v>2282.62</v>
      </c>
      <c r="T48" s="19"/>
      <c r="U48" s="19"/>
      <c r="V48" s="19">
        <f>AVERAGE(H46:H48)</f>
        <v>2285.1233333333334</v>
      </c>
    </row>
    <row r="49" spans="1:24" ht="16.5">
      <c r="A49" s="16" t="s">
        <v>30</v>
      </c>
      <c r="B49" s="16"/>
      <c r="C49" s="17">
        <v>41739</v>
      </c>
      <c r="D49" s="18">
        <v>0.1</v>
      </c>
      <c r="E49" s="33">
        <v>2381.4</v>
      </c>
      <c r="F49" s="33">
        <v>97.67</v>
      </c>
      <c r="G49" s="19">
        <f aca="true" t="shared" si="5" ref="G49:G54">SUM(F49-D49)</f>
        <v>97.57000000000001</v>
      </c>
      <c r="H49" s="19">
        <f t="shared" si="4"/>
        <v>2283.83</v>
      </c>
      <c r="T49" s="19"/>
      <c r="U49" s="19"/>
      <c r="V49" s="19"/>
      <c r="W49" s="19">
        <f>AVERAGE(H47:H49)</f>
        <v>2284.28</v>
      </c>
      <c r="X49" s="19"/>
    </row>
    <row r="50" spans="1:24" ht="16.5">
      <c r="A50" s="16" t="s">
        <v>30</v>
      </c>
      <c r="B50" s="16"/>
      <c r="C50" s="17">
        <v>42107</v>
      </c>
      <c r="D50" s="18">
        <v>0.1</v>
      </c>
      <c r="E50" s="33">
        <v>2381.4</v>
      </c>
      <c r="F50" s="33">
        <v>97.32</v>
      </c>
      <c r="G50" s="19">
        <f t="shared" si="5"/>
        <v>97.22</v>
      </c>
      <c r="H50" s="19">
        <f t="shared" si="4"/>
        <v>2284.1800000000003</v>
      </c>
      <c r="T50" s="19"/>
      <c r="U50" s="19"/>
      <c r="V50" s="19"/>
      <c r="W50" s="19"/>
      <c r="X50" s="19">
        <f>AVERAGE(H48:H50)</f>
        <v>2283.5433333333335</v>
      </c>
    </row>
    <row r="51" spans="1:25" ht="16.5">
      <c r="A51" s="16" t="s">
        <v>30</v>
      </c>
      <c r="B51" s="16"/>
      <c r="C51" s="17">
        <v>42507</v>
      </c>
      <c r="D51" s="18">
        <v>0.1</v>
      </c>
      <c r="E51" s="33">
        <v>2381.4</v>
      </c>
      <c r="F51" s="33">
        <v>96.8</v>
      </c>
      <c r="G51" s="19">
        <f t="shared" si="5"/>
        <v>96.7</v>
      </c>
      <c r="H51" s="19">
        <f t="shared" si="4"/>
        <v>2284.7000000000003</v>
      </c>
      <c r="T51" s="19"/>
      <c r="Y51" s="19">
        <f>AVERAGE(H49:H51)</f>
        <v>2284.236666666667</v>
      </c>
    </row>
    <row r="52" spans="1:26" ht="16.5">
      <c r="A52" s="16" t="str">
        <f>A51</f>
        <v>G-18</v>
      </c>
      <c r="B52" s="16"/>
      <c r="C52" s="17">
        <v>42842</v>
      </c>
      <c r="D52" s="18">
        <v>0.1</v>
      </c>
      <c r="E52" s="33">
        <v>2381.4</v>
      </c>
      <c r="F52" s="33">
        <v>97.62</v>
      </c>
      <c r="G52" s="19">
        <f t="shared" si="5"/>
        <v>97.52000000000001</v>
      </c>
      <c r="H52" s="19">
        <f t="shared" si="4"/>
        <v>2283.88</v>
      </c>
      <c r="T52" s="19"/>
      <c r="Y52" s="19"/>
      <c r="Z52" s="19">
        <f>AVERAGE(H50:H52)</f>
        <v>2284.2533333333336</v>
      </c>
    </row>
    <row r="53" spans="1:27" ht="16.5">
      <c r="A53" s="16" t="s">
        <v>30</v>
      </c>
      <c r="B53" s="16"/>
      <c r="C53" s="17">
        <v>43207</v>
      </c>
      <c r="D53" s="18">
        <v>0.1</v>
      </c>
      <c r="E53" s="33">
        <v>2381.4</v>
      </c>
      <c r="F53" s="33">
        <v>95.13</v>
      </c>
      <c r="G53" s="19">
        <f t="shared" si="5"/>
        <v>95.03</v>
      </c>
      <c r="H53" s="19">
        <f t="shared" si="4"/>
        <v>2286.37</v>
      </c>
      <c r="T53" s="19"/>
      <c r="U53" s="19"/>
      <c r="V53" s="19"/>
      <c r="W53" s="19"/>
      <c r="X53" s="19"/>
      <c r="AA53" s="19">
        <f>AVERAGE(H51:H53)</f>
        <v>2284.983333333333</v>
      </c>
    </row>
    <row r="54" spans="1:28" ht="16.5">
      <c r="A54" s="16" t="s">
        <v>30</v>
      </c>
      <c r="B54" s="16"/>
      <c r="C54" s="17">
        <v>43572</v>
      </c>
      <c r="D54" s="18">
        <v>0.1</v>
      </c>
      <c r="E54" s="33">
        <v>2381.4</v>
      </c>
      <c r="F54" s="33">
        <v>95.56</v>
      </c>
      <c r="G54" s="19">
        <f t="shared" si="5"/>
        <v>95.46000000000001</v>
      </c>
      <c r="H54" s="19">
        <f>SUM(E54-G54)</f>
        <v>2285.94</v>
      </c>
      <c r="T54" s="19"/>
      <c r="U54" s="19"/>
      <c r="V54" s="19"/>
      <c r="W54" s="19"/>
      <c r="X54" s="19"/>
      <c r="AA54" s="19"/>
      <c r="AB54" s="19">
        <f>AVERAGE(H52:H54)</f>
        <v>2285.396666666667</v>
      </c>
    </row>
    <row r="55" spans="1:29" ht="16.5">
      <c r="A55" s="16" t="s">
        <v>30</v>
      </c>
      <c r="B55" s="16"/>
      <c r="C55" s="17">
        <v>43943</v>
      </c>
      <c r="D55" s="18">
        <v>0.1</v>
      </c>
      <c r="E55" s="33">
        <v>2381.4</v>
      </c>
      <c r="F55" s="33">
        <v>93.45</v>
      </c>
      <c r="G55" s="19">
        <f>SUM(F55-D55)</f>
        <v>93.35000000000001</v>
      </c>
      <c r="H55" s="19">
        <f>SUM(E55-G55)</f>
        <v>2288.05</v>
      </c>
      <c r="T55" s="19"/>
      <c r="U55" s="19"/>
      <c r="V55" s="19"/>
      <c r="W55" s="19"/>
      <c r="X55" s="19"/>
      <c r="AA55" s="19"/>
      <c r="AB55" s="19"/>
      <c r="AC55" s="19">
        <f>AVERAGE(H53:H55)</f>
        <v>2286.7866666666664</v>
      </c>
    </row>
    <row r="56" spans="1:30" ht="16.5">
      <c r="A56" s="16" t="s">
        <v>30</v>
      </c>
      <c r="B56" s="16"/>
      <c r="C56" s="17">
        <v>44299</v>
      </c>
      <c r="D56" s="18">
        <v>0.1</v>
      </c>
      <c r="E56" s="33">
        <v>2381.4</v>
      </c>
      <c r="F56" s="33">
        <v>94.38</v>
      </c>
      <c r="G56" s="19">
        <f>SUM(F56-D56)</f>
        <v>94.28</v>
      </c>
      <c r="H56" s="19">
        <f>SUM(E56-G56)</f>
        <v>2287.12</v>
      </c>
      <c r="T56" s="19"/>
      <c r="U56" s="19"/>
      <c r="V56" s="19"/>
      <c r="W56" s="19"/>
      <c r="X56" s="19"/>
      <c r="AA56" s="19"/>
      <c r="AB56" s="19"/>
      <c r="AC56" s="19"/>
      <c r="AD56" s="19">
        <f>AVERAGE(H54:H56)</f>
        <v>2287.0366666666664</v>
      </c>
    </row>
    <row r="57" spans="1:31" ht="16.5">
      <c r="A57" s="16" t="s">
        <v>30</v>
      </c>
      <c r="B57" s="16"/>
      <c r="C57" s="17">
        <v>44669</v>
      </c>
      <c r="D57" s="18">
        <v>0.1</v>
      </c>
      <c r="E57" s="33">
        <v>2381.4</v>
      </c>
      <c r="F57" s="33">
        <v>97.15</v>
      </c>
      <c r="G57" s="19">
        <f>SUM(F57-D57)</f>
        <v>97.05000000000001</v>
      </c>
      <c r="H57" s="19">
        <f>SUM(E57-G57)</f>
        <v>2284.35</v>
      </c>
      <c r="T57" s="19"/>
      <c r="U57" s="19"/>
      <c r="V57" s="19"/>
      <c r="W57" s="19"/>
      <c r="X57" s="19"/>
      <c r="AA57" s="19"/>
      <c r="AB57" s="19"/>
      <c r="AC57" s="19"/>
      <c r="AD57" s="19"/>
      <c r="AE57" s="19">
        <f>AVERAGE(H55:H57)</f>
        <v>2286.5066666666667</v>
      </c>
    </row>
    <row r="58" spans="1:20" ht="16.5">
      <c r="A58" s="16"/>
      <c r="B58" s="16"/>
      <c r="C58" s="17"/>
      <c r="D58" s="18"/>
      <c r="E58" s="33"/>
      <c r="F58" s="33"/>
      <c r="G58" s="19"/>
      <c r="H58" s="19"/>
      <c r="T58" s="19"/>
    </row>
    <row r="59" spans="1:8" ht="16.5">
      <c r="A59" s="16"/>
      <c r="B59" s="16"/>
      <c r="C59" s="17"/>
      <c r="D59" s="18"/>
      <c r="E59" s="33"/>
      <c r="F59" s="33"/>
      <c r="G59" s="19"/>
      <c r="H59" s="19"/>
    </row>
    <row r="60" spans="1:8" ht="16.5">
      <c r="A60" s="16" t="s">
        <v>31</v>
      </c>
      <c r="B60" s="16" t="s">
        <v>83</v>
      </c>
      <c r="C60" s="17">
        <v>29669</v>
      </c>
      <c r="D60" s="18">
        <v>0.8</v>
      </c>
      <c r="E60" s="33">
        <v>2388.9</v>
      </c>
      <c r="F60" s="33">
        <v>134.28</v>
      </c>
      <c r="G60" s="19">
        <f t="shared" si="0"/>
        <v>133.48</v>
      </c>
      <c r="H60" s="19">
        <f t="shared" si="1"/>
        <v>2255.42</v>
      </c>
    </row>
    <row r="61" spans="1:8" ht="16.5">
      <c r="A61" s="16" t="s">
        <v>31</v>
      </c>
      <c r="B61" s="16"/>
      <c r="C61" s="17">
        <v>30041</v>
      </c>
      <c r="D61" s="18">
        <v>0.8</v>
      </c>
      <c r="E61" s="33">
        <v>2388.9</v>
      </c>
      <c r="F61" s="33">
        <v>133.4</v>
      </c>
      <c r="G61" s="19">
        <f t="shared" si="0"/>
        <v>132.6</v>
      </c>
      <c r="H61" s="19">
        <f t="shared" si="1"/>
        <v>2256.3</v>
      </c>
    </row>
    <row r="62" spans="1:8" ht="16.5">
      <c r="A62" s="16" t="s">
        <v>31</v>
      </c>
      <c r="B62" s="16"/>
      <c r="C62" s="17">
        <v>30399</v>
      </c>
      <c r="D62" s="18">
        <v>0.8</v>
      </c>
      <c r="E62" s="33">
        <v>2388.9</v>
      </c>
      <c r="F62" s="33">
        <v>132.8</v>
      </c>
      <c r="G62" s="19">
        <f t="shared" si="0"/>
        <v>132</v>
      </c>
      <c r="H62" s="19">
        <f t="shared" si="1"/>
        <v>2256.9</v>
      </c>
    </row>
    <row r="63" spans="1:8" ht="16.5">
      <c r="A63" s="16" t="s">
        <v>31</v>
      </c>
      <c r="B63" s="16"/>
      <c r="C63" s="17">
        <v>30769</v>
      </c>
      <c r="D63" s="18">
        <v>0.8</v>
      </c>
      <c r="E63" s="33">
        <v>2388.9</v>
      </c>
      <c r="F63" s="33">
        <v>132.86</v>
      </c>
      <c r="G63" s="19">
        <f t="shared" si="0"/>
        <v>132.06</v>
      </c>
      <c r="H63" s="19">
        <f t="shared" si="1"/>
        <v>2256.84</v>
      </c>
    </row>
    <row r="64" spans="1:10" ht="16.5">
      <c r="A64" s="16" t="s">
        <v>31</v>
      </c>
      <c r="B64" s="16"/>
      <c r="C64" s="17">
        <v>31126</v>
      </c>
      <c r="D64" s="18">
        <v>0.8</v>
      </c>
      <c r="E64" s="33">
        <v>2388.9</v>
      </c>
      <c r="F64" s="33">
        <v>132.87</v>
      </c>
      <c r="G64" s="19">
        <f t="shared" si="0"/>
        <v>132.07</v>
      </c>
      <c r="H64" s="19">
        <f t="shared" si="1"/>
        <v>2256.83</v>
      </c>
      <c r="J64" s="19">
        <f>AVERAGE(H60:H64)</f>
        <v>2256.458</v>
      </c>
    </row>
    <row r="65" spans="1:8" ht="16.5">
      <c r="A65" s="16" t="s">
        <v>31</v>
      </c>
      <c r="B65" s="16"/>
      <c r="C65" s="17">
        <v>37019</v>
      </c>
      <c r="D65" s="18">
        <v>0.8</v>
      </c>
      <c r="E65" s="33">
        <v>2388.9</v>
      </c>
      <c r="F65" s="33">
        <v>127.55</v>
      </c>
      <c r="G65" s="19">
        <f t="shared" si="0"/>
        <v>126.75</v>
      </c>
      <c r="H65" s="19">
        <f t="shared" si="1"/>
        <v>2262.15</v>
      </c>
    </row>
    <row r="66" spans="1:8" ht="16.5">
      <c r="A66" s="16" t="s">
        <v>31</v>
      </c>
      <c r="B66" s="16"/>
      <c r="C66" s="17">
        <v>37363</v>
      </c>
      <c r="D66" s="18">
        <v>0.8</v>
      </c>
      <c r="E66" s="33">
        <v>2388.9</v>
      </c>
      <c r="F66" s="33">
        <v>127.73</v>
      </c>
      <c r="G66" s="19">
        <f t="shared" si="0"/>
        <v>126.93</v>
      </c>
      <c r="H66" s="19">
        <f t="shared" si="1"/>
        <v>2261.9700000000003</v>
      </c>
    </row>
    <row r="67" spans="1:12" ht="16.5">
      <c r="A67" s="16" t="s">
        <v>31</v>
      </c>
      <c r="B67" s="16"/>
      <c r="C67" s="17">
        <v>37733</v>
      </c>
      <c r="D67" s="18">
        <v>0.8</v>
      </c>
      <c r="E67" s="33">
        <v>2388.9</v>
      </c>
      <c r="F67" s="33">
        <v>128.53</v>
      </c>
      <c r="G67" s="19">
        <f t="shared" si="0"/>
        <v>127.73</v>
      </c>
      <c r="H67" s="19">
        <f t="shared" si="1"/>
        <v>2261.17</v>
      </c>
      <c r="L67" s="19">
        <f>AVERAGE(H65:H67)</f>
        <v>2261.763333333334</v>
      </c>
    </row>
    <row r="68" spans="1:13" ht="16.5">
      <c r="A68" s="16" t="s">
        <v>31</v>
      </c>
      <c r="B68" s="16"/>
      <c r="C68" s="17">
        <v>38082</v>
      </c>
      <c r="D68" s="18">
        <v>0.8</v>
      </c>
      <c r="E68" s="33">
        <v>2388.9</v>
      </c>
      <c r="F68" s="33">
        <v>129.04</v>
      </c>
      <c r="G68" s="19">
        <f t="shared" si="0"/>
        <v>128.23999999999998</v>
      </c>
      <c r="H68" s="19">
        <f t="shared" si="1"/>
        <v>2260.6600000000003</v>
      </c>
      <c r="M68" s="19">
        <f>AVERAGE(H66:H68)</f>
        <v>2261.266666666667</v>
      </c>
    </row>
    <row r="69" spans="1:14" ht="16.5">
      <c r="A69" s="16" t="s">
        <v>31</v>
      </c>
      <c r="B69" s="16"/>
      <c r="C69" s="17">
        <v>38468</v>
      </c>
      <c r="D69" s="18">
        <v>0.8</v>
      </c>
      <c r="E69" s="33">
        <v>2388.9</v>
      </c>
      <c r="F69" s="33">
        <v>130.44</v>
      </c>
      <c r="G69" s="19">
        <f t="shared" si="0"/>
        <v>129.64</v>
      </c>
      <c r="H69" s="19">
        <f t="shared" si="1"/>
        <v>2259.26</v>
      </c>
      <c r="N69" s="19">
        <f>AVERAGE(H67:H69)</f>
        <v>2260.3633333333332</v>
      </c>
    </row>
    <row r="70" spans="1:15" ht="16.5">
      <c r="A70" s="16" t="s">
        <v>31</v>
      </c>
      <c r="B70" s="16"/>
      <c r="C70" s="17">
        <v>38826</v>
      </c>
      <c r="D70" s="18">
        <v>0.8</v>
      </c>
      <c r="E70" s="33">
        <v>2388.9</v>
      </c>
      <c r="F70" s="33">
        <v>129.51</v>
      </c>
      <c r="G70" s="19">
        <f t="shared" si="0"/>
        <v>128.70999999999998</v>
      </c>
      <c r="H70" s="19">
        <f t="shared" si="1"/>
        <v>2260.19</v>
      </c>
      <c r="O70" s="19">
        <f>AVERAGE(H68:H70)</f>
        <v>2260.036666666667</v>
      </c>
    </row>
    <row r="71" spans="1:17" ht="16.5">
      <c r="A71" s="16" t="s">
        <v>31</v>
      </c>
      <c r="B71" s="16"/>
      <c r="C71" s="17">
        <v>39189</v>
      </c>
      <c r="D71" s="18">
        <v>0.8</v>
      </c>
      <c r="E71" s="33">
        <v>2388.9</v>
      </c>
      <c r="F71" s="33">
        <v>129.81</v>
      </c>
      <c r="G71" s="19">
        <f t="shared" si="0"/>
        <v>129.01</v>
      </c>
      <c r="H71" s="19">
        <f t="shared" si="1"/>
        <v>2259.8900000000003</v>
      </c>
      <c r="P71" s="19">
        <f>AVERAGE(H69:H71)</f>
        <v>2259.78</v>
      </c>
      <c r="Q71" s="19"/>
    </row>
    <row r="72" spans="1:17" ht="16.5">
      <c r="A72" s="16" t="s">
        <v>31</v>
      </c>
      <c r="B72" s="16"/>
      <c r="C72" s="17">
        <v>39552</v>
      </c>
      <c r="D72" s="18">
        <v>0.8</v>
      </c>
      <c r="E72" s="33">
        <v>2388.9</v>
      </c>
      <c r="F72" s="33">
        <v>129.29</v>
      </c>
      <c r="G72" s="19">
        <f t="shared" si="0"/>
        <v>128.48999999999998</v>
      </c>
      <c r="H72" s="19">
        <f t="shared" si="1"/>
        <v>2260.4100000000003</v>
      </c>
      <c r="Q72" s="19">
        <f>AVERAGE(H70:H72)</f>
        <v>2260.1633333333334</v>
      </c>
    </row>
    <row r="73" spans="1:18" ht="16.5">
      <c r="A73" s="16" t="s">
        <v>31</v>
      </c>
      <c r="B73" s="16"/>
      <c r="C73" s="17">
        <v>39924</v>
      </c>
      <c r="D73" s="18">
        <v>0.8</v>
      </c>
      <c r="E73" s="33">
        <v>2388.9</v>
      </c>
      <c r="F73" s="33">
        <v>130.47</v>
      </c>
      <c r="G73" s="19">
        <v>129.57</v>
      </c>
      <c r="H73" s="19">
        <f t="shared" si="1"/>
        <v>2259.33</v>
      </c>
      <c r="R73" s="19">
        <f>AVERAGE(H71:H73)</f>
        <v>2259.876666666667</v>
      </c>
    </row>
    <row r="74" spans="1:19" ht="16.5">
      <c r="A74" s="16" t="s">
        <v>31</v>
      </c>
      <c r="B74" s="16"/>
      <c r="C74" s="17">
        <v>40302</v>
      </c>
      <c r="D74" s="18">
        <v>0.8</v>
      </c>
      <c r="E74" s="33">
        <v>2388.9</v>
      </c>
      <c r="F74" s="33">
        <v>126.89</v>
      </c>
      <c r="G74" s="19">
        <v>126.09</v>
      </c>
      <c r="H74" s="19">
        <f t="shared" si="1"/>
        <v>2262.81</v>
      </c>
      <c r="S74" s="19">
        <f>AVERAGE(H72:H74)</f>
        <v>2260.85</v>
      </c>
    </row>
    <row r="75" spans="1:20" ht="16.5">
      <c r="A75" s="16" t="s">
        <v>31</v>
      </c>
      <c r="B75" s="16"/>
      <c r="C75" s="17">
        <v>40661</v>
      </c>
      <c r="D75" s="18">
        <v>0.8</v>
      </c>
      <c r="E75" s="33">
        <v>2388.9</v>
      </c>
      <c r="F75" s="33">
        <v>126.41</v>
      </c>
      <c r="G75" s="19">
        <v>125.61</v>
      </c>
      <c r="H75" s="19">
        <f t="shared" si="1"/>
        <v>2263.29</v>
      </c>
      <c r="T75" s="19">
        <f>AVERAGE(H73:H75)</f>
        <v>2261.81</v>
      </c>
    </row>
    <row r="76" spans="1:21" ht="16.5">
      <c r="A76" s="16" t="s">
        <v>31</v>
      </c>
      <c r="B76" s="16"/>
      <c r="C76" s="17">
        <v>41031</v>
      </c>
      <c r="D76" s="18">
        <v>0.8</v>
      </c>
      <c r="E76" s="33">
        <v>2388.9</v>
      </c>
      <c r="F76" s="33">
        <v>125.83</v>
      </c>
      <c r="G76" s="19">
        <v>125.03</v>
      </c>
      <c r="H76" s="19">
        <f t="shared" si="1"/>
        <v>2263.87</v>
      </c>
      <c r="T76" s="19"/>
      <c r="U76" s="19">
        <f>AVERAGE(H74:H76)</f>
        <v>2263.3233333333333</v>
      </c>
    </row>
    <row r="77" spans="1:22" ht="16.5">
      <c r="A77" s="16" t="s">
        <v>31</v>
      </c>
      <c r="B77" s="16"/>
      <c r="C77" s="17">
        <v>41410</v>
      </c>
      <c r="D77" s="18">
        <v>0.8</v>
      </c>
      <c r="E77" s="33">
        <v>2388.9</v>
      </c>
      <c r="F77" s="33">
        <v>126.19</v>
      </c>
      <c r="G77" s="19">
        <f t="shared" si="0"/>
        <v>125.39</v>
      </c>
      <c r="H77" s="19">
        <f aca="true" t="shared" si="6" ref="H77:H82">SUM(E77-G77)</f>
        <v>2263.51</v>
      </c>
      <c r="T77" s="19"/>
      <c r="U77" s="19"/>
      <c r="V77" s="19">
        <f>AVERAGE(H75:H77)</f>
        <v>2263.556666666667</v>
      </c>
    </row>
    <row r="78" spans="1:24" ht="16.5">
      <c r="A78" s="16" t="s">
        <v>31</v>
      </c>
      <c r="B78" s="16"/>
      <c r="C78" s="17">
        <v>41739</v>
      </c>
      <c r="D78" s="18">
        <v>0.8</v>
      </c>
      <c r="E78" s="33">
        <v>2388.9</v>
      </c>
      <c r="F78" s="33">
        <v>127.04</v>
      </c>
      <c r="G78" s="19">
        <f aca="true" t="shared" si="7" ref="G78:G83">SUM(F78-D78)</f>
        <v>126.24000000000001</v>
      </c>
      <c r="H78" s="19">
        <f t="shared" si="6"/>
        <v>2262.66</v>
      </c>
      <c r="T78" s="19"/>
      <c r="U78" s="19"/>
      <c r="V78" s="19"/>
      <c r="W78" s="19">
        <f>AVERAGE(H76:H78)</f>
        <v>2263.346666666667</v>
      </c>
      <c r="X78" s="19"/>
    </row>
    <row r="79" spans="1:24" ht="16.5">
      <c r="A79" s="16" t="s">
        <v>31</v>
      </c>
      <c r="B79" s="16"/>
      <c r="C79" s="17">
        <v>42107</v>
      </c>
      <c r="D79" s="18">
        <v>0.8</v>
      </c>
      <c r="E79" s="33">
        <v>2388.9</v>
      </c>
      <c r="F79" s="33">
        <v>126.88</v>
      </c>
      <c r="G79" s="19">
        <f t="shared" si="7"/>
        <v>126.08</v>
      </c>
      <c r="H79" s="19">
        <f t="shared" si="6"/>
        <v>2262.82</v>
      </c>
      <c r="T79" s="19"/>
      <c r="U79" s="19"/>
      <c r="V79" s="19"/>
      <c r="W79" s="19"/>
      <c r="X79" s="19">
        <f>AVERAGE(H77:H79)</f>
        <v>2262.9966666666664</v>
      </c>
    </row>
    <row r="80" spans="1:25" ht="16.5">
      <c r="A80" s="16" t="s">
        <v>31</v>
      </c>
      <c r="B80" s="16"/>
      <c r="C80" s="17">
        <v>42507</v>
      </c>
      <c r="D80" s="18">
        <v>0.8</v>
      </c>
      <c r="E80" s="33">
        <v>2388.9</v>
      </c>
      <c r="F80" s="33">
        <v>126.76</v>
      </c>
      <c r="G80" s="19">
        <f t="shared" si="7"/>
        <v>125.96000000000001</v>
      </c>
      <c r="H80" s="19">
        <f t="shared" si="6"/>
        <v>2262.94</v>
      </c>
      <c r="T80" s="19"/>
      <c r="U80" s="19"/>
      <c r="V80" s="19"/>
      <c r="W80" s="19"/>
      <c r="X80" s="19"/>
      <c r="Y80" s="19">
        <f>AVERAGE(H78:H80)</f>
        <v>2262.806666666667</v>
      </c>
    </row>
    <row r="81" spans="1:26" ht="16.5">
      <c r="A81" s="16" t="str">
        <f>A80</f>
        <v>G-19</v>
      </c>
      <c r="B81" s="16"/>
      <c r="C81" s="17">
        <v>42842</v>
      </c>
      <c r="D81" s="18">
        <v>0.8</v>
      </c>
      <c r="E81" s="33">
        <v>2388.9</v>
      </c>
      <c r="F81" s="33">
        <v>127.34</v>
      </c>
      <c r="G81" s="19">
        <f t="shared" si="7"/>
        <v>126.54</v>
      </c>
      <c r="H81" s="19">
        <f t="shared" si="6"/>
        <v>2262.36</v>
      </c>
      <c r="T81" s="19"/>
      <c r="Z81" s="19">
        <f>AVERAGE(H79:H81)</f>
        <v>2262.706666666667</v>
      </c>
    </row>
    <row r="82" spans="1:27" ht="16.5">
      <c r="A82" s="16" t="s">
        <v>31</v>
      </c>
      <c r="B82" s="16"/>
      <c r="C82" s="17">
        <v>43207</v>
      </c>
      <c r="D82" s="18">
        <v>0.8</v>
      </c>
      <c r="E82" s="33">
        <v>2388.9</v>
      </c>
      <c r="F82" s="33">
        <v>125.66</v>
      </c>
      <c r="G82" s="19">
        <f t="shared" si="7"/>
        <v>124.86</v>
      </c>
      <c r="H82" s="19">
        <f t="shared" si="6"/>
        <v>2264.04</v>
      </c>
      <c r="T82" s="19"/>
      <c r="U82" s="19"/>
      <c r="V82" s="19"/>
      <c r="W82" s="19"/>
      <c r="X82" s="19"/>
      <c r="AA82" s="19">
        <f>AVERAGE(H80:H82)</f>
        <v>2263.1133333333332</v>
      </c>
    </row>
    <row r="83" spans="1:28" ht="16.5">
      <c r="A83" s="16" t="s">
        <v>31</v>
      </c>
      <c r="B83" s="16"/>
      <c r="C83" s="17">
        <v>43572</v>
      </c>
      <c r="D83" s="18">
        <v>0.8</v>
      </c>
      <c r="E83" s="33">
        <v>2388.9</v>
      </c>
      <c r="F83" s="33">
        <v>125.4</v>
      </c>
      <c r="G83" s="19">
        <f t="shared" si="7"/>
        <v>124.60000000000001</v>
      </c>
      <c r="H83" s="19">
        <f>SUM(E83-G83)</f>
        <v>2264.3</v>
      </c>
      <c r="T83" s="19"/>
      <c r="U83" s="19"/>
      <c r="V83" s="19"/>
      <c r="W83" s="19"/>
      <c r="X83" s="19"/>
      <c r="AA83" s="19"/>
      <c r="AB83" s="19">
        <f>AVERAGE(H81:H83)</f>
        <v>2263.5666666666666</v>
      </c>
    </row>
    <row r="84" spans="1:29" ht="16.5">
      <c r="A84" s="16" t="s">
        <v>31</v>
      </c>
      <c r="B84" s="16"/>
      <c r="C84" s="17">
        <v>43943</v>
      </c>
      <c r="D84" s="18">
        <v>0.8</v>
      </c>
      <c r="E84" s="33">
        <v>2388.9</v>
      </c>
      <c r="F84" s="33">
        <v>124.22</v>
      </c>
      <c r="G84" s="19">
        <f>SUM(F84-D84)</f>
        <v>123.42</v>
      </c>
      <c r="H84" s="19">
        <f>SUM(E84-G84)</f>
        <v>2265.48</v>
      </c>
      <c r="T84" s="19"/>
      <c r="U84" s="19"/>
      <c r="V84" s="19"/>
      <c r="W84" s="19"/>
      <c r="X84" s="19"/>
      <c r="AA84" s="19"/>
      <c r="AB84" s="19"/>
      <c r="AC84" s="19">
        <f>AVERAGE(H82:H84)</f>
        <v>2264.6066666666666</v>
      </c>
    </row>
    <row r="85" spans="1:31" ht="16.5">
      <c r="A85" s="16" t="s">
        <v>31</v>
      </c>
      <c r="B85" s="16"/>
      <c r="C85" s="17">
        <v>44299</v>
      </c>
      <c r="D85" s="18">
        <v>0.8</v>
      </c>
      <c r="E85" s="33">
        <v>2388.9</v>
      </c>
      <c r="F85" s="33">
        <v>124.05</v>
      </c>
      <c r="G85" s="19">
        <f>SUM(F85-D85)</f>
        <v>123.25</v>
      </c>
      <c r="H85" s="19">
        <f>SUM(E85-G85)</f>
        <v>2265.65</v>
      </c>
      <c r="T85" s="19"/>
      <c r="U85" s="19"/>
      <c r="V85" s="19"/>
      <c r="W85" s="19"/>
      <c r="X85" s="19"/>
      <c r="AA85" s="19"/>
      <c r="AB85" s="19"/>
      <c r="AC85" s="19"/>
      <c r="AD85" s="19">
        <f>AVERAGE(H83:H85)</f>
        <v>2265.1433333333334</v>
      </c>
      <c r="AE85" s="19"/>
    </row>
    <row r="86" spans="1:31" ht="16.5">
      <c r="A86" s="16" t="s">
        <v>31</v>
      </c>
      <c r="B86" s="16"/>
      <c r="C86" s="17">
        <v>44669</v>
      </c>
      <c r="D86" s="18">
        <v>0.8</v>
      </c>
      <c r="E86" s="33">
        <v>2388.9</v>
      </c>
      <c r="F86" s="33">
        <v>124.2</v>
      </c>
      <c r="G86" s="19">
        <f>SUM(F86-D86)</f>
        <v>123.4</v>
      </c>
      <c r="H86" s="19">
        <f>SUM(E86-G86)</f>
        <v>2265.5</v>
      </c>
      <c r="T86" s="19"/>
      <c r="U86" s="19"/>
      <c r="V86" s="19"/>
      <c r="W86" s="19"/>
      <c r="X86" s="19"/>
      <c r="AA86" s="19"/>
      <c r="AB86" s="19"/>
      <c r="AC86" s="19"/>
      <c r="AD86" s="19"/>
      <c r="AE86" s="19">
        <f>AVERAGE(H84:H86)</f>
        <v>2265.5433333333335</v>
      </c>
    </row>
    <row r="87" spans="1:20" ht="16.5">
      <c r="A87" s="16"/>
      <c r="B87" s="16"/>
      <c r="C87" s="17"/>
      <c r="D87" s="18"/>
      <c r="E87" s="33"/>
      <c r="F87" s="33"/>
      <c r="G87" s="19"/>
      <c r="H87" s="19"/>
      <c r="T87" s="19"/>
    </row>
    <row r="88" spans="1:8" ht="16.5">
      <c r="A88" s="16"/>
      <c r="B88" s="16"/>
      <c r="C88" s="17"/>
      <c r="D88" s="18"/>
      <c r="E88" s="33"/>
      <c r="F88" s="33"/>
      <c r="G88" s="19"/>
      <c r="H88" s="19"/>
    </row>
    <row r="89" spans="1:8" ht="16.5">
      <c r="A89" s="16" t="s">
        <v>32</v>
      </c>
      <c r="B89" s="16" t="s">
        <v>84</v>
      </c>
      <c r="C89" s="17">
        <v>29669</v>
      </c>
      <c r="D89" s="18">
        <v>0.6</v>
      </c>
      <c r="E89" s="33">
        <v>2351</v>
      </c>
      <c r="F89" s="33">
        <v>72.81</v>
      </c>
      <c r="G89" s="19">
        <f t="shared" si="0"/>
        <v>72.21000000000001</v>
      </c>
      <c r="H89" s="19">
        <f t="shared" si="1"/>
        <v>2278.79</v>
      </c>
    </row>
    <row r="90" spans="1:8" ht="16.5">
      <c r="A90" s="16" t="s">
        <v>32</v>
      </c>
      <c r="B90" s="16"/>
      <c r="C90" s="17">
        <v>30041</v>
      </c>
      <c r="D90" s="18">
        <v>0.6</v>
      </c>
      <c r="E90" s="33">
        <v>2351</v>
      </c>
      <c r="F90" s="33">
        <v>72.75</v>
      </c>
      <c r="G90" s="19">
        <f t="shared" si="0"/>
        <v>72.15</v>
      </c>
      <c r="H90" s="19">
        <f t="shared" si="1"/>
        <v>2278.85</v>
      </c>
    </row>
    <row r="91" spans="1:8" ht="16.5">
      <c r="A91" s="16" t="s">
        <v>32</v>
      </c>
      <c r="B91" s="16"/>
      <c r="C91" s="17">
        <v>30399</v>
      </c>
      <c r="D91" s="18">
        <v>0.6</v>
      </c>
      <c r="E91" s="33">
        <v>2351</v>
      </c>
      <c r="F91" s="33">
        <v>72.72</v>
      </c>
      <c r="G91" s="19">
        <f t="shared" si="0"/>
        <v>72.12</v>
      </c>
      <c r="H91" s="19">
        <f t="shared" si="1"/>
        <v>2278.88</v>
      </c>
    </row>
    <row r="92" spans="1:8" ht="16.5">
      <c r="A92" s="16" t="s">
        <v>32</v>
      </c>
      <c r="B92" s="16"/>
      <c r="C92" s="17">
        <v>30769</v>
      </c>
      <c r="D92" s="18">
        <v>0.6</v>
      </c>
      <c r="E92" s="33">
        <v>2351</v>
      </c>
      <c r="F92" s="33">
        <v>72.96</v>
      </c>
      <c r="G92" s="19">
        <f t="shared" si="0"/>
        <v>72.36</v>
      </c>
      <c r="H92" s="19">
        <f t="shared" si="1"/>
        <v>2278.64</v>
      </c>
    </row>
    <row r="93" spans="1:10" ht="16.5">
      <c r="A93" s="16" t="s">
        <v>32</v>
      </c>
      <c r="B93" s="16"/>
      <c r="C93" s="17">
        <v>31126</v>
      </c>
      <c r="D93" s="18">
        <v>0.6</v>
      </c>
      <c r="E93" s="33">
        <v>2351</v>
      </c>
      <c r="F93" s="33">
        <v>72.79</v>
      </c>
      <c r="G93" s="19">
        <f t="shared" si="0"/>
        <v>72.19000000000001</v>
      </c>
      <c r="H93" s="19">
        <f t="shared" si="1"/>
        <v>2278.81</v>
      </c>
      <c r="J93" s="19">
        <f>AVERAGE(H89:H93)</f>
        <v>2278.794</v>
      </c>
    </row>
    <row r="94" spans="1:8" ht="16.5">
      <c r="A94" s="16" t="s">
        <v>32</v>
      </c>
      <c r="B94" s="16"/>
      <c r="C94" s="17">
        <v>37019</v>
      </c>
      <c r="D94" s="18">
        <v>0.6</v>
      </c>
      <c r="E94" s="33">
        <v>2351</v>
      </c>
      <c r="F94" s="33">
        <v>72.45</v>
      </c>
      <c r="G94" s="19">
        <f t="shared" si="0"/>
        <v>71.85000000000001</v>
      </c>
      <c r="H94" s="19">
        <f t="shared" si="1"/>
        <v>2279.15</v>
      </c>
    </row>
    <row r="95" spans="1:8" ht="16.5">
      <c r="A95" s="16" t="s">
        <v>32</v>
      </c>
      <c r="B95" s="16"/>
      <c r="C95" s="17">
        <v>37363</v>
      </c>
      <c r="D95" s="18">
        <v>0.6</v>
      </c>
      <c r="E95" s="33">
        <v>2351</v>
      </c>
      <c r="F95" s="33">
        <v>72.62</v>
      </c>
      <c r="G95" s="19">
        <f t="shared" si="0"/>
        <v>72.02000000000001</v>
      </c>
      <c r="H95" s="19">
        <f t="shared" si="1"/>
        <v>2278.98</v>
      </c>
    </row>
    <row r="96" spans="1:12" ht="16.5">
      <c r="A96" s="16" t="s">
        <v>32</v>
      </c>
      <c r="B96" s="16"/>
      <c r="C96" s="17">
        <v>37733</v>
      </c>
      <c r="D96" s="18">
        <v>0.6</v>
      </c>
      <c r="E96" s="33">
        <v>2351</v>
      </c>
      <c r="F96" s="33">
        <v>74.12</v>
      </c>
      <c r="G96" s="19">
        <f t="shared" si="0"/>
        <v>73.52000000000001</v>
      </c>
      <c r="H96" s="19">
        <f t="shared" si="1"/>
        <v>2277.48</v>
      </c>
      <c r="L96" s="19">
        <f>AVERAGE(H94:H96)</f>
        <v>2278.536666666667</v>
      </c>
    </row>
    <row r="97" spans="1:13" ht="16.5">
      <c r="A97" s="16" t="s">
        <v>32</v>
      </c>
      <c r="B97" s="16"/>
      <c r="C97" s="17">
        <v>38082</v>
      </c>
      <c r="D97" s="18">
        <v>0.6</v>
      </c>
      <c r="E97" s="33">
        <v>2351</v>
      </c>
      <c r="F97" s="33">
        <v>73.61</v>
      </c>
      <c r="G97" s="19">
        <f t="shared" si="0"/>
        <v>73.01</v>
      </c>
      <c r="H97" s="19">
        <f t="shared" si="1"/>
        <v>2277.99</v>
      </c>
      <c r="M97" s="19">
        <f>AVERAGE(H95:H97)</f>
        <v>2278.15</v>
      </c>
    </row>
    <row r="98" spans="1:14" ht="16.5">
      <c r="A98" s="16" t="s">
        <v>32</v>
      </c>
      <c r="B98" s="16"/>
      <c r="C98" s="17">
        <v>38468</v>
      </c>
      <c r="D98" s="18">
        <v>0.6</v>
      </c>
      <c r="E98" s="33">
        <v>2351</v>
      </c>
      <c r="F98" s="33">
        <v>74.55</v>
      </c>
      <c r="G98" s="19">
        <f t="shared" si="0"/>
        <v>73.95</v>
      </c>
      <c r="H98" s="19">
        <f t="shared" si="1"/>
        <v>2277.05</v>
      </c>
      <c r="N98" s="19">
        <f>AVERAGE(H96:H98)</f>
        <v>2277.5066666666667</v>
      </c>
    </row>
    <row r="99" spans="1:15" ht="16.5">
      <c r="A99" s="16" t="s">
        <v>32</v>
      </c>
      <c r="B99" s="16"/>
      <c r="C99" s="17">
        <v>38827</v>
      </c>
      <c r="D99" s="18">
        <v>0.6</v>
      </c>
      <c r="E99" s="33">
        <v>2351</v>
      </c>
      <c r="F99" s="33">
        <v>74.01</v>
      </c>
      <c r="G99" s="19">
        <f t="shared" si="0"/>
        <v>73.41000000000001</v>
      </c>
      <c r="H99" s="19">
        <f t="shared" si="1"/>
        <v>2277.59</v>
      </c>
      <c r="O99" s="19">
        <f>AVERAGE(H97:H99)</f>
        <v>2277.5433333333335</v>
      </c>
    </row>
    <row r="100" spans="1:17" ht="16.5">
      <c r="A100" s="16" t="s">
        <v>32</v>
      </c>
      <c r="B100" s="16"/>
      <c r="C100" s="17">
        <v>39189</v>
      </c>
      <c r="D100" s="18">
        <v>0.6</v>
      </c>
      <c r="E100" s="33">
        <v>2351</v>
      </c>
      <c r="F100" s="33">
        <v>73.39</v>
      </c>
      <c r="G100" s="19">
        <f t="shared" si="0"/>
        <v>72.79</v>
      </c>
      <c r="H100" s="19">
        <f t="shared" si="1"/>
        <v>2278.21</v>
      </c>
      <c r="P100" s="19">
        <f>AVERAGE(H98:H100)</f>
        <v>2277.616666666667</v>
      </c>
      <c r="Q100" s="19"/>
    </row>
    <row r="101" spans="1:17" ht="16.5">
      <c r="A101" s="16" t="s">
        <v>32</v>
      </c>
      <c r="B101" s="16"/>
      <c r="C101" s="17">
        <v>39552</v>
      </c>
      <c r="D101" s="18">
        <v>0.6</v>
      </c>
      <c r="E101" s="33">
        <v>2351</v>
      </c>
      <c r="F101" s="33">
        <v>73.43</v>
      </c>
      <c r="G101" s="19">
        <f t="shared" si="0"/>
        <v>72.83000000000001</v>
      </c>
      <c r="H101" s="19">
        <f t="shared" si="1"/>
        <v>2278.17</v>
      </c>
      <c r="Q101" s="19">
        <f>AVERAGE(H99:H101)</f>
        <v>2277.9900000000002</v>
      </c>
    </row>
    <row r="102" spans="1:18" ht="16.5">
      <c r="A102" s="16" t="s">
        <v>32</v>
      </c>
      <c r="B102" s="16"/>
      <c r="C102" s="17">
        <v>39924</v>
      </c>
      <c r="D102" s="18">
        <v>0.6</v>
      </c>
      <c r="E102" s="33">
        <v>2351</v>
      </c>
      <c r="F102" s="33">
        <v>77.35</v>
      </c>
      <c r="G102" s="19">
        <v>76.75</v>
      </c>
      <c r="H102" s="19">
        <f t="shared" si="1"/>
        <v>2274.25</v>
      </c>
      <c r="Q102" s="19"/>
      <c r="R102" s="19">
        <f>AVERAGE(H100:H102)</f>
        <v>2276.8766666666666</v>
      </c>
    </row>
    <row r="103" spans="1:19" ht="16.5">
      <c r="A103" s="16" t="s">
        <v>32</v>
      </c>
      <c r="B103" s="16"/>
      <c r="C103" s="17">
        <v>40296</v>
      </c>
      <c r="D103" s="18">
        <v>0.6</v>
      </c>
      <c r="E103" s="33">
        <v>2351</v>
      </c>
      <c r="F103" s="33">
        <v>72.82</v>
      </c>
      <c r="G103" s="19">
        <v>72.22</v>
      </c>
      <c r="H103" s="19">
        <f t="shared" si="1"/>
        <v>2278.78</v>
      </c>
      <c r="Q103" s="19"/>
      <c r="S103" s="19">
        <f>AVERAGE(H101:H103)</f>
        <v>2277.066666666667</v>
      </c>
    </row>
    <row r="104" spans="1:20" ht="16.5">
      <c r="A104" s="16" t="s">
        <v>32</v>
      </c>
      <c r="B104" s="16"/>
      <c r="C104" s="17">
        <v>40661</v>
      </c>
      <c r="D104" s="18">
        <v>0.6</v>
      </c>
      <c r="E104" s="33">
        <v>2351</v>
      </c>
      <c r="F104" s="33">
        <v>73.2</v>
      </c>
      <c r="G104" s="19">
        <v>72.6</v>
      </c>
      <c r="H104" s="19">
        <f t="shared" si="1"/>
        <v>2278.4</v>
      </c>
      <c r="T104" s="19">
        <f>AVERAGE(H102:H104)</f>
        <v>2277.1433333333334</v>
      </c>
    </row>
    <row r="105" spans="1:21" ht="16.5">
      <c r="A105" s="16" t="s">
        <v>32</v>
      </c>
      <c r="B105" s="16"/>
      <c r="C105" s="17">
        <v>41031</v>
      </c>
      <c r="D105" s="18">
        <v>0.6</v>
      </c>
      <c r="E105" s="33">
        <v>2351</v>
      </c>
      <c r="F105" s="33">
        <v>73.23</v>
      </c>
      <c r="G105" s="19">
        <v>72.63</v>
      </c>
      <c r="H105" s="19">
        <f t="shared" si="1"/>
        <v>2278.37</v>
      </c>
      <c r="T105" s="19"/>
      <c r="U105" s="19">
        <f>AVERAGE(H103:H105)</f>
        <v>2278.516666666667</v>
      </c>
    </row>
    <row r="106" spans="1:22" ht="16.5">
      <c r="A106" s="16" t="s">
        <v>32</v>
      </c>
      <c r="B106" s="16"/>
      <c r="C106" s="17">
        <v>41410</v>
      </c>
      <c r="D106" s="18">
        <v>0.6</v>
      </c>
      <c r="E106" s="33">
        <v>2351</v>
      </c>
      <c r="F106" s="33">
        <v>73.68</v>
      </c>
      <c r="G106" s="19">
        <f t="shared" si="0"/>
        <v>73.08000000000001</v>
      </c>
      <c r="H106" s="19">
        <f aca="true" t="shared" si="8" ref="H106:H111">SUM(E106-G106)</f>
        <v>2277.92</v>
      </c>
      <c r="T106" s="19"/>
      <c r="U106" s="19"/>
      <c r="V106" s="19">
        <f>AVERAGE(H104:H106)</f>
        <v>2278.23</v>
      </c>
    </row>
    <row r="107" spans="1:24" ht="16.5">
      <c r="A107" s="16" t="s">
        <v>32</v>
      </c>
      <c r="B107" s="16"/>
      <c r="C107" s="17">
        <v>41739</v>
      </c>
      <c r="D107" s="18">
        <v>0.6</v>
      </c>
      <c r="E107" s="33">
        <v>2351</v>
      </c>
      <c r="F107" s="33">
        <v>74</v>
      </c>
      <c r="G107" s="19">
        <f aca="true" t="shared" si="9" ref="G107:G112">SUM(F107-D107)</f>
        <v>73.4</v>
      </c>
      <c r="H107" s="19">
        <f t="shared" si="8"/>
        <v>2277.6</v>
      </c>
      <c r="T107" s="19"/>
      <c r="U107" s="19"/>
      <c r="V107" s="19"/>
      <c r="W107" s="19">
        <f>AVERAGE(H105:H107)</f>
        <v>2277.963333333333</v>
      </c>
      <c r="X107" s="19"/>
    </row>
    <row r="108" spans="1:24" ht="16.5">
      <c r="A108" s="16" t="s">
        <v>32</v>
      </c>
      <c r="B108" s="16"/>
      <c r="C108" s="17">
        <v>42107</v>
      </c>
      <c r="D108" s="18">
        <v>0.6</v>
      </c>
      <c r="E108" s="33">
        <v>2351</v>
      </c>
      <c r="F108" s="33">
        <v>73.66</v>
      </c>
      <c r="G108" s="19">
        <f t="shared" si="9"/>
        <v>73.06</v>
      </c>
      <c r="H108" s="19">
        <f t="shared" si="8"/>
        <v>2277.94</v>
      </c>
      <c r="T108" s="19"/>
      <c r="U108" s="19"/>
      <c r="V108" s="19"/>
      <c r="W108" s="19"/>
      <c r="X108" s="19">
        <f>AVERAGE(H106:H108)</f>
        <v>2277.82</v>
      </c>
    </row>
    <row r="109" spans="1:25" ht="16.5">
      <c r="A109" s="16" t="s">
        <v>32</v>
      </c>
      <c r="B109" s="16"/>
      <c r="C109" s="17">
        <v>42508</v>
      </c>
      <c r="D109" s="18">
        <v>0.6</v>
      </c>
      <c r="E109" s="33">
        <v>2351</v>
      </c>
      <c r="F109" s="33">
        <v>73.49</v>
      </c>
      <c r="G109" s="19">
        <f t="shared" si="9"/>
        <v>72.89</v>
      </c>
      <c r="H109" s="19">
        <f t="shared" si="8"/>
        <v>2278.11</v>
      </c>
      <c r="T109" s="19"/>
      <c r="U109" s="19"/>
      <c r="V109" s="19"/>
      <c r="W109" s="19"/>
      <c r="X109" s="19"/>
      <c r="Y109" s="19">
        <f>AVERAGE(H107:H109)</f>
        <v>2277.883333333333</v>
      </c>
    </row>
    <row r="110" spans="1:26" ht="16.5">
      <c r="A110" s="16" t="str">
        <f>A109</f>
        <v>G-31</v>
      </c>
      <c r="B110" s="16"/>
      <c r="C110" s="17">
        <v>42842</v>
      </c>
      <c r="D110" s="18">
        <v>0.6</v>
      </c>
      <c r="E110" s="33">
        <v>2351</v>
      </c>
      <c r="F110" s="33">
        <v>73.55</v>
      </c>
      <c r="G110" s="19">
        <f t="shared" si="9"/>
        <v>72.95</v>
      </c>
      <c r="H110" s="19">
        <f t="shared" si="8"/>
        <v>2278.05</v>
      </c>
      <c r="T110" s="19"/>
      <c r="Z110" s="19">
        <f>AVERAGE(H108:H110)</f>
        <v>2278.0333333333333</v>
      </c>
    </row>
    <row r="111" spans="1:27" ht="16.5">
      <c r="A111" s="16" t="s">
        <v>32</v>
      </c>
      <c r="B111" s="16"/>
      <c r="C111" s="17">
        <v>43207</v>
      </c>
      <c r="D111" s="18">
        <v>0.6</v>
      </c>
      <c r="E111" s="33">
        <v>2351</v>
      </c>
      <c r="F111" s="33">
        <v>73.16</v>
      </c>
      <c r="G111" s="19">
        <f t="shared" si="9"/>
        <v>72.56</v>
      </c>
      <c r="H111" s="19">
        <f t="shared" si="8"/>
        <v>2278.44</v>
      </c>
      <c r="T111" s="19"/>
      <c r="U111" s="19"/>
      <c r="V111" s="19"/>
      <c r="W111" s="19"/>
      <c r="X111" s="19"/>
      <c r="AA111" s="19">
        <f>AVERAGE(H109:H111)</f>
        <v>2278.2000000000003</v>
      </c>
    </row>
    <row r="112" spans="1:28" ht="16.5">
      <c r="A112" s="16" t="s">
        <v>32</v>
      </c>
      <c r="B112" s="16"/>
      <c r="C112" s="17">
        <v>43572</v>
      </c>
      <c r="D112" s="18">
        <v>0.6</v>
      </c>
      <c r="E112" s="33">
        <v>2351</v>
      </c>
      <c r="F112" s="33">
        <v>73.96</v>
      </c>
      <c r="G112" s="19">
        <f t="shared" si="9"/>
        <v>73.36</v>
      </c>
      <c r="H112" s="19">
        <f>SUM(E112-G112)</f>
        <v>2277.64</v>
      </c>
      <c r="T112" s="19"/>
      <c r="U112" s="19"/>
      <c r="V112" s="19"/>
      <c r="W112" s="19"/>
      <c r="X112" s="19"/>
      <c r="AA112" s="19"/>
      <c r="AB112" s="19">
        <f>AVERAGE(H110:H112)</f>
        <v>2278.043333333333</v>
      </c>
    </row>
    <row r="113" spans="1:29" ht="16.5">
      <c r="A113" s="16" t="s">
        <v>32</v>
      </c>
      <c r="B113" s="16"/>
      <c r="C113" s="17">
        <v>43943</v>
      </c>
      <c r="D113" s="18">
        <v>0.6</v>
      </c>
      <c r="E113" s="33">
        <v>2351</v>
      </c>
      <c r="F113" s="33">
        <v>72.38</v>
      </c>
      <c r="G113" s="19">
        <f>SUM(F113-D113)</f>
        <v>71.78</v>
      </c>
      <c r="H113" s="19">
        <f>SUM(E113-G113)</f>
        <v>2279.22</v>
      </c>
      <c r="T113" s="19"/>
      <c r="U113" s="19"/>
      <c r="V113" s="19"/>
      <c r="W113" s="19"/>
      <c r="X113" s="19"/>
      <c r="AA113" s="19"/>
      <c r="AB113" s="19"/>
      <c r="AC113" s="19">
        <f>AVERAGE(H111:H113)</f>
        <v>2278.433333333333</v>
      </c>
    </row>
    <row r="114" spans="1:30" ht="16.5">
      <c r="A114" s="16" t="s">
        <v>32</v>
      </c>
      <c r="B114" s="16"/>
      <c r="C114" s="17">
        <v>44299</v>
      </c>
      <c r="D114" s="18">
        <v>0.6</v>
      </c>
      <c r="E114" s="33">
        <v>2351</v>
      </c>
      <c r="F114" s="33">
        <v>72.94</v>
      </c>
      <c r="G114" s="19">
        <f>SUM(F114-D114)</f>
        <v>72.34</v>
      </c>
      <c r="H114" s="19">
        <f>SUM(E114-G114)</f>
        <v>2278.66</v>
      </c>
      <c r="T114" s="19"/>
      <c r="U114" s="19"/>
      <c r="V114" s="19"/>
      <c r="W114" s="19"/>
      <c r="X114" s="19"/>
      <c r="AA114" s="19"/>
      <c r="AB114" s="19"/>
      <c r="AC114" s="19"/>
      <c r="AD114" s="19">
        <f>AVERAGE(H112:H114)</f>
        <v>2278.5066666666667</v>
      </c>
    </row>
    <row r="115" spans="1:31" ht="16.5">
      <c r="A115" s="16" t="s">
        <v>32</v>
      </c>
      <c r="B115" s="16"/>
      <c r="C115" s="17">
        <v>44669</v>
      </c>
      <c r="D115" s="18">
        <v>0.6</v>
      </c>
      <c r="E115" s="33">
        <v>2351</v>
      </c>
      <c r="F115" s="33">
        <v>73.14</v>
      </c>
      <c r="G115" s="19">
        <f>SUM(F115-D115)</f>
        <v>72.54</v>
      </c>
      <c r="H115" s="19">
        <f>SUM(E115-G115)</f>
        <v>2278.46</v>
      </c>
      <c r="T115" s="19"/>
      <c r="U115" s="19"/>
      <c r="V115" s="19"/>
      <c r="W115" s="19"/>
      <c r="X115" s="19"/>
      <c r="AA115" s="19"/>
      <c r="AB115" s="19"/>
      <c r="AC115" s="19"/>
      <c r="AD115" s="19"/>
      <c r="AE115" s="19">
        <f>AVERAGE(H113:H115)</f>
        <v>2278.7799999999997</v>
      </c>
    </row>
    <row r="116" spans="1:20" ht="16.5">
      <c r="A116" s="16"/>
      <c r="B116" s="16"/>
      <c r="C116" s="17"/>
      <c r="D116" s="18"/>
      <c r="E116" s="33"/>
      <c r="F116" s="33"/>
      <c r="G116" s="19"/>
      <c r="H116" s="19"/>
      <c r="T116" s="19"/>
    </row>
    <row r="117" spans="1:8" ht="16.5">
      <c r="A117" s="16"/>
      <c r="B117" s="16"/>
      <c r="C117" s="17"/>
      <c r="D117" s="18"/>
      <c r="E117" s="33"/>
      <c r="F117" s="33"/>
      <c r="G117" s="19"/>
      <c r="H117" s="19"/>
    </row>
    <row r="118" spans="1:8" ht="16.5">
      <c r="A118" s="16" t="s">
        <v>33</v>
      </c>
      <c r="B118" s="16" t="s">
        <v>85</v>
      </c>
      <c r="C118" s="17">
        <v>29669</v>
      </c>
      <c r="D118" s="18">
        <v>0.6</v>
      </c>
      <c r="E118" s="33">
        <v>2344.6</v>
      </c>
      <c r="F118" s="33">
        <v>96.41</v>
      </c>
      <c r="G118" s="19">
        <f t="shared" si="0"/>
        <v>95.81</v>
      </c>
      <c r="H118" s="19">
        <f t="shared" si="1"/>
        <v>2248.79</v>
      </c>
    </row>
    <row r="119" spans="1:8" ht="16.5">
      <c r="A119" s="16" t="s">
        <v>33</v>
      </c>
      <c r="B119" s="16"/>
      <c r="C119" s="17">
        <v>30041</v>
      </c>
      <c r="D119" s="18">
        <v>0.6</v>
      </c>
      <c r="E119" s="33">
        <v>2344.6</v>
      </c>
      <c r="F119" s="33">
        <v>95.13</v>
      </c>
      <c r="G119" s="19">
        <f t="shared" si="0"/>
        <v>94.53</v>
      </c>
      <c r="H119" s="19">
        <f t="shared" si="1"/>
        <v>2250.0699999999997</v>
      </c>
    </row>
    <row r="120" spans="1:8" ht="16.5">
      <c r="A120" s="16" t="s">
        <v>33</v>
      </c>
      <c r="B120" s="16"/>
      <c r="C120" s="17">
        <v>30399</v>
      </c>
      <c r="D120" s="18">
        <v>0.6</v>
      </c>
      <c r="E120" s="33">
        <v>2344.6</v>
      </c>
      <c r="F120" s="33">
        <v>95.77</v>
      </c>
      <c r="G120" s="19">
        <f t="shared" si="0"/>
        <v>95.17</v>
      </c>
      <c r="H120" s="19">
        <f t="shared" si="1"/>
        <v>2249.43</v>
      </c>
    </row>
    <row r="121" spans="1:8" ht="16.5">
      <c r="A121" s="16" t="s">
        <v>33</v>
      </c>
      <c r="B121" s="16"/>
      <c r="C121" s="17">
        <v>30769</v>
      </c>
      <c r="D121" s="18">
        <v>0.6</v>
      </c>
      <c r="E121" s="33">
        <v>2344.6</v>
      </c>
      <c r="F121" s="33">
        <v>92.95</v>
      </c>
      <c r="G121" s="19">
        <f t="shared" si="0"/>
        <v>92.35000000000001</v>
      </c>
      <c r="H121" s="19">
        <f t="shared" si="1"/>
        <v>2252.25</v>
      </c>
    </row>
    <row r="122" spans="1:10" ht="16.5">
      <c r="A122" s="16" t="s">
        <v>33</v>
      </c>
      <c r="B122" s="16"/>
      <c r="C122" s="17">
        <v>31126</v>
      </c>
      <c r="D122" s="18">
        <v>0.6</v>
      </c>
      <c r="E122" s="33">
        <v>2344.6</v>
      </c>
      <c r="F122" s="33">
        <v>93.42</v>
      </c>
      <c r="G122" s="19">
        <f t="shared" si="0"/>
        <v>92.82000000000001</v>
      </c>
      <c r="H122" s="19">
        <f t="shared" si="1"/>
        <v>2251.7799999999997</v>
      </c>
      <c r="J122" s="19">
        <f>AVERAGE(H118:H122)</f>
        <v>2250.464</v>
      </c>
    </row>
    <row r="123" spans="1:8" ht="16.5">
      <c r="A123" s="16" t="s">
        <v>33</v>
      </c>
      <c r="B123" s="16"/>
      <c r="C123" s="17">
        <v>37019</v>
      </c>
      <c r="D123" s="18">
        <v>0.6</v>
      </c>
      <c r="E123" s="33">
        <v>2344.6</v>
      </c>
      <c r="F123" s="33">
        <v>92.03</v>
      </c>
      <c r="G123" s="19">
        <f t="shared" si="0"/>
        <v>91.43</v>
      </c>
      <c r="H123" s="19">
        <f t="shared" si="1"/>
        <v>2253.17</v>
      </c>
    </row>
    <row r="124" spans="1:8" ht="16.5">
      <c r="A124" s="16" t="s">
        <v>33</v>
      </c>
      <c r="B124" s="16"/>
      <c r="C124" s="17">
        <v>37363</v>
      </c>
      <c r="D124" s="18">
        <v>0.6</v>
      </c>
      <c r="E124" s="33">
        <v>2344.6</v>
      </c>
      <c r="F124" s="19"/>
      <c r="G124" s="19"/>
      <c r="H124" s="19"/>
    </row>
    <row r="125" spans="1:12" ht="16.5">
      <c r="A125" s="16" t="s">
        <v>33</v>
      </c>
      <c r="B125" s="16"/>
      <c r="C125" s="17">
        <v>37733</v>
      </c>
      <c r="D125" s="18">
        <v>0.6</v>
      </c>
      <c r="E125" s="33">
        <v>2344.6</v>
      </c>
      <c r="F125" s="33">
        <v>98.78</v>
      </c>
      <c r="G125" s="19">
        <f t="shared" si="0"/>
        <v>98.18</v>
      </c>
      <c r="H125" s="19">
        <f t="shared" si="1"/>
        <v>2246.42</v>
      </c>
      <c r="L125" s="19">
        <f>AVERAGE(H123:H125)</f>
        <v>2249.795</v>
      </c>
    </row>
    <row r="126" spans="1:13" ht="16.5">
      <c r="A126" s="16" t="s">
        <v>33</v>
      </c>
      <c r="B126" s="16"/>
      <c r="C126" s="17">
        <v>38070</v>
      </c>
      <c r="D126" s="18">
        <v>0.6</v>
      </c>
      <c r="E126" s="33">
        <v>2344.6</v>
      </c>
      <c r="F126" s="33">
        <v>100.57</v>
      </c>
      <c r="G126" s="19">
        <f t="shared" si="0"/>
        <v>99.97</v>
      </c>
      <c r="H126" s="19">
        <f t="shared" si="1"/>
        <v>2244.63</v>
      </c>
      <c r="M126" s="19">
        <f>AVERAGE(H124:H126)</f>
        <v>2245.525</v>
      </c>
    </row>
    <row r="127" spans="1:14" ht="16.5">
      <c r="A127" s="16" t="s">
        <v>33</v>
      </c>
      <c r="B127" s="16"/>
      <c r="C127" s="17">
        <v>38468</v>
      </c>
      <c r="D127" s="18">
        <v>0.6</v>
      </c>
      <c r="E127" s="33">
        <v>2344.6</v>
      </c>
      <c r="F127" s="33">
        <v>98.49</v>
      </c>
      <c r="G127" s="19">
        <f t="shared" si="0"/>
        <v>97.89</v>
      </c>
      <c r="H127" s="19">
        <f t="shared" si="1"/>
        <v>2246.71</v>
      </c>
      <c r="N127" s="19">
        <f>AVERAGE(H125:H127)</f>
        <v>2245.92</v>
      </c>
    </row>
    <row r="128" spans="1:15" ht="16.5">
      <c r="A128" s="16" t="s">
        <v>33</v>
      </c>
      <c r="B128" s="16"/>
      <c r="C128" s="17">
        <v>38826</v>
      </c>
      <c r="D128" s="18">
        <v>0.6</v>
      </c>
      <c r="E128" s="33">
        <v>2344.6</v>
      </c>
      <c r="F128" s="33">
        <v>98.86</v>
      </c>
      <c r="G128" s="19">
        <f t="shared" si="0"/>
        <v>98.26</v>
      </c>
      <c r="H128" s="19">
        <f t="shared" si="1"/>
        <v>2246.3399999999997</v>
      </c>
      <c r="O128" s="19">
        <f>AVERAGE(H126:H128)</f>
        <v>2245.8933333333334</v>
      </c>
    </row>
    <row r="129" spans="1:17" ht="16.5">
      <c r="A129" s="16" t="s">
        <v>33</v>
      </c>
      <c r="B129" s="16"/>
      <c r="C129" s="17">
        <v>39189</v>
      </c>
      <c r="D129" s="18">
        <v>0.6</v>
      </c>
      <c r="E129" s="33">
        <v>2344.6</v>
      </c>
      <c r="F129" s="33">
        <v>97.89</v>
      </c>
      <c r="G129" s="19">
        <f t="shared" si="0"/>
        <v>97.29</v>
      </c>
      <c r="H129" s="19">
        <f t="shared" si="1"/>
        <v>2247.31</v>
      </c>
      <c r="P129" s="19">
        <f>AVERAGE(H127:H129)</f>
        <v>2246.7866666666664</v>
      </c>
      <c r="Q129" s="19"/>
    </row>
    <row r="130" spans="1:17" ht="17.25" customHeight="1">
      <c r="A130" s="15" t="s">
        <v>33</v>
      </c>
      <c r="C130" s="20">
        <v>39552</v>
      </c>
      <c r="D130" s="15">
        <v>0.6</v>
      </c>
      <c r="E130" s="15">
        <v>2344.6</v>
      </c>
      <c r="F130" s="15">
        <v>96.16</v>
      </c>
      <c r="G130" s="15">
        <f t="shared" si="0"/>
        <v>95.56</v>
      </c>
      <c r="H130" s="15">
        <f t="shared" si="1"/>
        <v>2249.04</v>
      </c>
      <c r="Q130" s="19">
        <f>AVERAGE(H128:H130)</f>
        <v>2247.563333333333</v>
      </c>
    </row>
    <row r="131" spans="1:18" ht="16.5" customHeight="1">
      <c r="A131" s="15" t="s">
        <v>33</v>
      </c>
      <c r="C131" s="20">
        <v>39924</v>
      </c>
      <c r="D131" s="15">
        <v>0.6</v>
      </c>
      <c r="E131" s="15">
        <v>2344.6</v>
      </c>
      <c r="F131" s="15">
        <v>96.76</v>
      </c>
      <c r="G131" s="15">
        <v>95.46</v>
      </c>
      <c r="H131" s="19">
        <f t="shared" si="1"/>
        <v>2249.14</v>
      </c>
      <c r="R131" s="19">
        <f>AVERAGE(H129:H131)</f>
        <v>2248.4966666666664</v>
      </c>
    </row>
    <row r="132" spans="1:19" ht="16.5">
      <c r="A132" s="15" t="s">
        <v>33</v>
      </c>
      <c r="C132" s="20">
        <v>40296</v>
      </c>
      <c r="D132" s="15">
        <v>0.6</v>
      </c>
      <c r="E132" s="15">
        <v>2344.6</v>
      </c>
      <c r="F132" s="15">
        <v>95.12</v>
      </c>
      <c r="G132" s="15">
        <v>94.52</v>
      </c>
      <c r="H132" s="19">
        <f aca="true" t="shared" si="10" ref="H132:H137">SUM(E132-G132)</f>
        <v>2250.08</v>
      </c>
      <c r="S132" s="15">
        <f>AVERAGE(H130:H132)</f>
        <v>2249.42</v>
      </c>
    </row>
    <row r="133" spans="1:20" ht="16.5">
      <c r="A133" s="15" t="s">
        <v>33</v>
      </c>
      <c r="C133" s="20">
        <v>40661</v>
      </c>
      <c r="D133" s="15">
        <v>0.6</v>
      </c>
      <c r="E133" s="15">
        <v>2344.6</v>
      </c>
      <c r="F133" s="15">
        <v>95.09</v>
      </c>
      <c r="G133" s="15">
        <v>94.49</v>
      </c>
      <c r="H133" s="19">
        <f t="shared" si="10"/>
        <v>2250.11</v>
      </c>
      <c r="T133" s="19">
        <f>AVERAGE(H131:H133)</f>
        <v>2249.7766666666666</v>
      </c>
    </row>
    <row r="134" spans="1:21" ht="16.5">
      <c r="A134" s="15" t="s">
        <v>33</v>
      </c>
      <c r="C134" s="20">
        <v>41031</v>
      </c>
      <c r="D134" s="15">
        <v>0.6</v>
      </c>
      <c r="E134" s="15">
        <v>2344.6</v>
      </c>
      <c r="F134" s="15">
        <v>95.14</v>
      </c>
      <c r="G134" s="15">
        <v>94.54</v>
      </c>
      <c r="H134" s="15">
        <f t="shared" si="10"/>
        <v>2250.06</v>
      </c>
      <c r="U134" s="19">
        <f>AVERAGE(H132:H134)</f>
        <v>2250.0833333333335</v>
      </c>
    </row>
    <row r="135" spans="1:22" ht="16.5">
      <c r="A135" s="15" t="s">
        <v>33</v>
      </c>
      <c r="C135" s="20">
        <v>41400</v>
      </c>
      <c r="D135" s="15">
        <v>0.6</v>
      </c>
      <c r="E135" s="15">
        <v>2344.6</v>
      </c>
      <c r="F135" s="15">
        <v>97.47</v>
      </c>
      <c r="G135" s="15">
        <f aca="true" t="shared" si="11" ref="G135:G140">SUM(F135-D135)</f>
        <v>96.87</v>
      </c>
      <c r="H135" s="15">
        <f t="shared" si="10"/>
        <v>2247.73</v>
      </c>
      <c r="U135" s="19"/>
      <c r="V135" s="19">
        <f>AVERAGE(H133:H135)</f>
        <v>2249.2999999999997</v>
      </c>
    </row>
    <row r="136" spans="1:24" ht="16.5">
      <c r="A136" s="15" t="s">
        <v>33</v>
      </c>
      <c r="C136" s="20">
        <v>41739</v>
      </c>
      <c r="D136" s="15">
        <v>0.6</v>
      </c>
      <c r="E136" s="15">
        <v>2344.6</v>
      </c>
      <c r="F136" s="15">
        <v>97.96</v>
      </c>
      <c r="G136" s="15">
        <f t="shared" si="11"/>
        <v>97.36</v>
      </c>
      <c r="H136" s="15">
        <f t="shared" si="10"/>
        <v>2247.24</v>
      </c>
      <c r="U136" s="19"/>
      <c r="V136" s="19"/>
      <c r="W136" s="19">
        <f>AVERAGE(H134:H136)</f>
        <v>2248.3433333333332</v>
      </c>
      <c r="X136" s="19"/>
    </row>
    <row r="137" spans="1:24" ht="16.5">
      <c r="A137" s="15" t="s">
        <v>33</v>
      </c>
      <c r="C137" s="20">
        <v>42107</v>
      </c>
      <c r="D137" s="15">
        <v>0.6</v>
      </c>
      <c r="E137" s="15">
        <v>2344.6</v>
      </c>
      <c r="F137" s="15">
        <v>101.39</v>
      </c>
      <c r="G137" s="15">
        <f t="shared" si="11"/>
        <v>100.79</v>
      </c>
      <c r="H137" s="15">
        <f t="shared" si="10"/>
        <v>2243.81</v>
      </c>
      <c r="U137" s="19"/>
      <c r="V137" s="19"/>
      <c r="W137" s="19"/>
      <c r="X137" s="19">
        <f>AVERAGE(H135:H137)</f>
        <v>2246.2599999999998</v>
      </c>
    </row>
    <row r="138" spans="1:25" ht="16.5">
      <c r="A138" s="15" t="s">
        <v>33</v>
      </c>
      <c r="C138" s="20">
        <v>42507</v>
      </c>
      <c r="D138" s="15">
        <v>0.6</v>
      </c>
      <c r="E138" s="15">
        <v>2344.6</v>
      </c>
      <c r="F138" s="15">
        <v>97.87</v>
      </c>
      <c r="G138" s="15">
        <f t="shared" si="11"/>
        <v>97.27000000000001</v>
      </c>
      <c r="H138" s="15">
        <f aca="true" t="shared" si="12" ref="H138:H144">SUM(E138-G138)</f>
        <v>2247.33</v>
      </c>
      <c r="U138" s="19"/>
      <c r="V138" s="19"/>
      <c r="W138" s="19"/>
      <c r="X138" s="19"/>
      <c r="Y138" s="19">
        <f>AVERAGE(H136:H138)</f>
        <v>2246.1266666666666</v>
      </c>
    </row>
    <row r="139" spans="1:26" ht="16.5">
      <c r="A139" s="15" t="str">
        <f>A138</f>
        <v>G-32</v>
      </c>
      <c r="C139" s="20">
        <v>42842</v>
      </c>
      <c r="D139" s="15">
        <v>0.6</v>
      </c>
      <c r="E139" s="15">
        <v>2344.6</v>
      </c>
      <c r="F139" s="19">
        <v>97.8</v>
      </c>
      <c r="G139" s="19">
        <f t="shared" si="11"/>
        <v>97.2</v>
      </c>
      <c r="H139" s="19">
        <f t="shared" si="12"/>
        <v>2247.4</v>
      </c>
      <c r="U139" s="19"/>
      <c r="V139" s="19"/>
      <c r="W139" s="19"/>
      <c r="X139" s="19"/>
      <c r="Y139" s="19"/>
      <c r="Z139" s="15">
        <f>AVERAGE(H137:H139)</f>
        <v>2246.18</v>
      </c>
    </row>
    <row r="140" spans="1:27" ht="16.5">
      <c r="A140" s="15" t="s">
        <v>33</v>
      </c>
      <c r="C140" s="20">
        <v>43207</v>
      </c>
      <c r="D140" s="15">
        <v>0.6</v>
      </c>
      <c r="E140" s="15">
        <v>2344.6</v>
      </c>
      <c r="F140" s="19">
        <v>97.68</v>
      </c>
      <c r="G140" s="19">
        <f t="shared" si="11"/>
        <v>97.08000000000001</v>
      </c>
      <c r="H140" s="19">
        <f t="shared" si="12"/>
        <v>2247.52</v>
      </c>
      <c r="U140" s="19"/>
      <c r="V140" s="19"/>
      <c r="W140" s="19"/>
      <c r="X140" s="19"/>
      <c r="AA140" s="15">
        <f>AVERAGE(H138:H140)</f>
        <v>2247.4166666666665</v>
      </c>
    </row>
    <row r="141" spans="1:28" ht="16.5">
      <c r="A141" s="15" t="s">
        <v>33</v>
      </c>
      <c r="C141" s="20">
        <v>43572</v>
      </c>
      <c r="D141" s="15">
        <v>0.6</v>
      </c>
      <c r="E141" s="15">
        <v>2344.6</v>
      </c>
      <c r="F141" s="19">
        <v>95.27</v>
      </c>
      <c r="G141" s="19">
        <f>SUM(F141-D141)</f>
        <v>94.67</v>
      </c>
      <c r="H141" s="19">
        <f t="shared" si="12"/>
        <v>2249.93</v>
      </c>
      <c r="U141" s="19"/>
      <c r="V141" s="19"/>
      <c r="W141" s="19"/>
      <c r="X141" s="19"/>
      <c r="AB141" s="19">
        <f>AVERAGE(H139:H141)</f>
        <v>2248.2833333333333</v>
      </c>
    </row>
    <row r="142" spans="1:29" ht="16.5">
      <c r="A142" s="15" t="s">
        <v>33</v>
      </c>
      <c r="C142" s="20">
        <v>43948</v>
      </c>
      <c r="D142" s="15">
        <v>0.6</v>
      </c>
      <c r="E142" s="15">
        <v>2344.6</v>
      </c>
      <c r="F142" s="19">
        <v>93.7</v>
      </c>
      <c r="G142" s="19">
        <f>SUM(F142-D142)</f>
        <v>93.10000000000001</v>
      </c>
      <c r="H142" s="19">
        <f t="shared" si="12"/>
        <v>2251.5</v>
      </c>
      <c r="U142" s="19"/>
      <c r="V142" s="19"/>
      <c r="W142" s="19"/>
      <c r="X142" s="19"/>
      <c r="AB142" s="19"/>
      <c r="AC142" s="19">
        <f>AVERAGE(H140:H142)</f>
        <v>2249.65</v>
      </c>
    </row>
    <row r="143" spans="1:30" ht="16.5">
      <c r="A143" s="15" t="s">
        <v>33</v>
      </c>
      <c r="C143" s="20">
        <v>44299</v>
      </c>
      <c r="D143" s="15">
        <v>0.6</v>
      </c>
      <c r="E143" s="15">
        <v>2344.6</v>
      </c>
      <c r="F143" s="19">
        <v>94.39</v>
      </c>
      <c r="G143" s="19">
        <f>SUM(F143-D143)</f>
        <v>93.79</v>
      </c>
      <c r="H143" s="19">
        <f t="shared" si="12"/>
        <v>2250.81</v>
      </c>
      <c r="U143" s="19"/>
      <c r="V143" s="19"/>
      <c r="W143" s="19"/>
      <c r="X143" s="19"/>
      <c r="AB143" s="19"/>
      <c r="AC143" s="19"/>
      <c r="AD143" s="19">
        <f>AVERAGE(H141:H143)</f>
        <v>2250.7466666666664</v>
      </c>
    </row>
    <row r="144" spans="1:31" ht="16.5">
      <c r="A144" s="15" t="s">
        <v>33</v>
      </c>
      <c r="C144" s="20">
        <v>44669</v>
      </c>
      <c r="D144" s="15">
        <v>0.6</v>
      </c>
      <c r="E144" s="15">
        <v>2344.6</v>
      </c>
      <c r="F144" s="19">
        <v>97.03</v>
      </c>
      <c r="G144" s="19">
        <f>SUM(F144-D144)</f>
        <v>96.43</v>
      </c>
      <c r="H144" s="19">
        <f t="shared" si="12"/>
        <v>2248.17</v>
      </c>
      <c r="U144" s="19"/>
      <c r="V144" s="19"/>
      <c r="W144" s="19"/>
      <c r="X144" s="19"/>
      <c r="AB144" s="19"/>
      <c r="AC144" s="19"/>
      <c r="AD144" s="19"/>
      <c r="AE144" s="19">
        <f>AVERAGE(H142:H144)</f>
        <v>2250.16</v>
      </c>
    </row>
    <row r="145" ht="16.5">
      <c r="C145" s="20"/>
    </row>
    <row r="146" ht="16.5">
      <c r="C146" s="20"/>
    </row>
    <row r="147" ht="16.5">
      <c r="C147" s="20"/>
    </row>
    <row r="148" spans="10:31" ht="16.5">
      <c r="J148" s="63">
        <f>AVERAGE(J6,J36,J64,J93,J122)</f>
        <v>2274.2928</v>
      </c>
      <c r="K148" s="19"/>
      <c r="L148" s="19">
        <f>AVERAGE(L9,L38,L67,L96,L125)</f>
        <v>2276.097</v>
      </c>
      <c r="M148" s="19">
        <f>AVERAGE(M10,M39,M68,M97,M126)</f>
        <v>2274.614333333333</v>
      </c>
      <c r="N148" s="19">
        <f>AVERAGE(N11,N40,N69,N98,N127)</f>
        <v>2273.8006666666665</v>
      </c>
      <c r="O148" s="19">
        <f>AVERAGE(O12,O41,O70,O99,O128)</f>
        <v>2273.588666666667</v>
      </c>
      <c r="P148" s="19">
        <f>AVERAGE(P13,P42,P71,P100,P129)</f>
        <v>2273.76</v>
      </c>
      <c r="Q148" s="19">
        <f>AVERAGE(Q14,Q43,Q72,Q101,Q130)</f>
        <v>2274.4286666666667</v>
      </c>
      <c r="R148" s="19">
        <f>AVERAGE(R15,R44,R73,R102,R131)</f>
        <v>2274.7473333333332</v>
      </c>
      <c r="S148" s="19">
        <f>AVERAGE(S16,S45,S74,S103,S132)</f>
        <v>2275.5753333333337</v>
      </c>
      <c r="T148" s="19">
        <f>AVERAGE(T17,T46,T75,T104,T133)</f>
        <v>2276.130666666667</v>
      </c>
      <c r="U148" s="19">
        <f>AVERAGE(U18,U47,U76,U105,U134)</f>
        <v>2276.9766666666665</v>
      </c>
      <c r="V148" s="19">
        <f>AVERAGE(V19,V48,V77,V106,V135)</f>
        <v>2276.5666666666666</v>
      </c>
      <c r="W148" s="19">
        <f>AVERAGE(W20,W49,W78,W107,W136)</f>
        <v>2275.924666666667</v>
      </c>
      <c r="X148" s="19">
        <f>AVERAGE(X21,X50,X79,X108,X137)</f>
        <v>2275.0506666666665</v>
      </c>
      <c r="Y148" s="19">
        <f>AVERAGE(Y22,Y51,Y80,Y109,Y138)</f>
        <v>2275.169666666667</v>
      </c>
      <c r="Z148" s="19">
        <f>AVERAGE(Z23,Z52,Z81,Z110,Z139)</f>
        <v>2275.158666666667</v>
      </c>
      <c r="AA148" s="19">
        <f>AVERAGE(AA24,AA53,AA82,AA111,AA140)</f>
        <v>2275.894</v>
      </c>
      <c r="AB148" s="19">
        <f>AVERAGE(AB25,AB54,AB83,AB112,AB141)</f>
        <v>2276.3419999999996</v>
      </c>
      <c r="AC148" s="19">
        <f>AVERAGE(AC26,AC55,AC84,AC142,AC113)</f>
        <v>2277.4406666666664</v>
      </c>
      <c r="AD148" s="19">
        <f>AVERAGE(AD27,AD56,AD85,AD143,AD114)</f>
        <v>2277.7259999999997</v>
      </c>
      <c r="AE148" s="19">
        <f>AVERAGE(AE28,AE57,AE86,AE144,AE115)</f>
        <v>2277.5333333333338</v>
      </c>
    </row>
    <row r="151" spans="1:12" ht="16.5">
      <c r="A151" s="84" t="s">
        <v>13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</row>
    <row r="152" spans="1:12" ht="16.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</row>
    <row r="153" spans="3:16" ht="16.5">
      <c r="C153" s="72" t="s">
        <v>122</v>
      </c>
      <c r="D153" s="15" t="s">
        <v>16</v>
      </c>
      <c r="G153" s="15" t="s">
        <v>14</v>
      </c>
      <c r="L153" s="65"/>
      <c r="M153" s="66"/>
      <c r="N153" s="66"/>
      <c r="O153" s="66"/>
      <c r="P153" s="66"/>
    </row>
    <row r="154" spans="3:16" ht="16.5">
      <c r="C154" s="19">
        <v>2274.29</v>
      </c>
      <c r="D154" s="28" t="s">
        <v>15</v>
      </c>
      <c r="E154" s="19">
        <v>2276.097</v>
      </c>
      <c r="G154" s="19">
        <f aca="true" t="shared" si="13" ref="G154:G168">SUM(E154-C154)</f>
        <v>1.8070000000002437</v>
      </c>
      <c r="I154" s="24"/>
      <c r="L154" s="67"/>
      <c r="M154" s="68"/>
      <c r="N154" s="69"/>
      <c r="O154" s="66"/>
      <c r="P154" s="69"/>
    </row>
    <row r="155" spans="3:16" ht="16.5">
      <c r="C155" s="19">
        <v>2274.29</v>
      </c>
      <c r="D155" s="28" t="s">
        <v>20</v>
      </c>
      <c r="E155" s="19">
        <v>2274.614333333333</v>
      </c>
      <c r="G155" s="19">
        <f t="shared" si="13"/>
        <v>0.3243333333330156</v>
      </c>
      <c r="I155" s="24"/>
      <c r="L155" s="67"/>
      <c r="M155" s="68"/>
      <c r="N155" s="69"/>
      <c r="O155" s="66"/>
      <c r="P155" s="69"/>
    </row>
    <row r="156" spans="3:16" ht="16.5">
      <c r="C156" s="19">
        <v>2274.29</v>
      </c>
      <c r="D156" s="28" t="s">
        <v>19</v>
      </c>
      <c r="E156" s="19">
        <v>2273.8006666666665</v>
      </c>
      <c r="G156" s="19">
        <f t="shared" si="13"/>
        <v>-0.489333333333434</v>
      </c>
      <c r="L156" s="67"/>
      <c r="M156" s="68"/>
      <c r="N156" s="69"/>
      <c r="O156" s="66"/>
      <c r="P156" s="69"/>
    </row>
    <row r="157" spans="3:16" ht="16.5">
      <c r="C157" s="19">
        <v>2274.29</v>
      </c>
      <c r="D157" s="28" t="s">
        <v>18</v>
      </c>
      <c r="E157" s="19">
        <v>2273.588666666667</v>
      </c>
      <c r="G157" s="19">
        <f t="shared" si="13"/>
        <v>-0.7013333333329683</v>
      </c>
      <c r="L157" s="67"/>
      <c r="M157" s="68"/>
      <c r="N157" s="69"/>
      <c r="O157" s="66"/>
      <c r="P157" s="69"/>
    </row>
    <row r="158" spans="3:16" ht="16.5">
      <c r="C158" s="19">
        <v>2274.29</v>
      </c>
      <c r="D158" s="28" t="s">
        <v>17</v>
      </c>
      <c r="E158" s="19">
        <v>2273.76</v>
      </c>
      <c r="G158" s="19">
        <f t="shared" si="13"/>
        <v>-0.5299999999997453</v>
      </c>
      <c r="L158" s="67"/>
      <c r="M158" s="68"/>
      <c r="N158" s="69"/>
      <c r="O158" s="66"/>
      <c r="P158" s="69"/>
    </row>
    <row r="159" spans="3:16" ht="16.5">
      <c r="C159" s="19">
        <v>2274.29</v>
      </c>
      <c r="D159" s="34" t="s">
        <v>46</v>
      </c>
      <c r="E159" s="15">
        <v>2274.43</v>
      </c>
      <c r="G159" s="19">
        <f t="shared" si="13"/>
        <v>0.13999999999987267</v>
      </c>
      <c r="L159" s="67"/>
      <c r="M159" s="70"/>
      <c r="N159" s="66"/>
      <c r="O159" s="66"/>
      <c r="P159" s="69"/>
    </row>
    <row r="160" spans="3:16" ht="16.5">
      <c r="C160" s="19">
        <v>2274.29</v>
      </c>
      <c r="D160" s="27" t="s">
        <v>63</v>
      </c>
      <c r="E160" s="15">
        <v>2274.75</v>
      </c>
      <c r="G160" s="19">
        <f t="shared" si="13"/>
        <v>0.4600000000000364</v>
      </c>
      <c r="L160" s="67"/>
      <c r="M160" s="71"/>
      <c r="N160" s="66"/>
      <c r="O160" s="66"/>
      <c r="P160" s="69"/>
    </row>
    <row r="161" spans="3:16" ht="16.5">
      <c r="C161" s="19">
        <v>2274.29</v>
      </c>
      <c r="D161" s="27" t="s">
        <v>93</v>
      </c>
      <c r="E161" s="15">
        <v>2275.58</v>
      </c>
      <c r="G161" s="19">
        <f t="shared" si="13"/>
        <v>1.2899999999999636</v>
      </c>
      <c r="L161" s="67"/>
      <c r="M161" s="71"/>
      <c r="N161" s="66"/>
      <c r="O161" s="66"/>
      <c r="P161" s="69"/>
    </row>
    <row r="162" spans="3:16" ht="16.5">
      <c r="C162" s="19">
        <v>2274.29</v>
      </c>
      <c r="D162" s="27" t="s">
        <v>103</v>
      </c>
      <c r="E162" s="15">
        <v>2276.13</v>
      </c>
      <c r="G162" s="19">
        <f t="shared" si="13"/>
        <v>1.8400000000001455</v>
      </c>
      <c r="L162" s="67"/>
      <c r="M162" s="71"/>
      <c r="N162" s="66"/>
      <c r="O162" s="66"/>
      <c r="P162" s="69"/>
    </row>
    <row r="163" spans="3:16" ht="16.5">
      <c r="C163" s="19">
        <v>2274.29</v>
      </c>
      <c r="D163" s="27" t="s">
        <v>108</v>
      </c>
      <c r="E163" s="15">
        <v>2276.98</v>
      </c>
      <c r="G163" s="19">
        <f t="shared" si="13"/>
        <v>2.6900000000000546</v>
      </c>
      <c r="L163" s="67"/>
      <c r="M163" s="71"/>
      <c r="N163" s="66"/>
      <c r="O163" s="66"/>
      <c r="P163" s="69"/>
    </row>
    <row r="164" spans="3:16" ht="16.5">
      <c r="C164" s="19">
        <v>2274.29</v>
      </c>
      <c r="D164" s="27" t="s">
        <v>109</v>
      </c>
      <c r="E164" s="15">
        <v>2276.57</v>
      </c>
      <c r="G164" s="19">
        <f t="shared" si="13"/>
        <v>2.2800000000002</v>
      </c>
      <c r="L164" s="67"/>
      <c r="M164" s="71"/>
      <c r="N164" s="66"/>
      <c r="O164" s="66"/>
      <c r="P164" s="69"/>
    </row>
    <row r="165" spans="3:16" ht="16.5">
      <c r="C165" s="19">
        <v>2274.29</v>
      </c>
      <c r="D165" s="27" t="s">
        <v>114</v>
      </c>
      <c r="E165" s="15">
        <v>2275.92</v>
      </c>
      <c r="G165" s="19">
        <f t="shared" si="13"/>
        <v>1.6300000000001091</v>
      </c>
      <c r="L165" s="67"/>
      <c r="M165" s="71"/>
      <c r="N165" s="66"/>
      <c r="O165" s="66"/>
      <c r="P165" s="69"/>
    </row>
    <row r="166" spans="3:16" ht="16.5">
      <c r="C166" s="19">
        <v>2274.29</v>
      </c>
      <c r="D166" s="27" t="s">
        <v>117</v>
      </c>
      <c r="E166" s="15">
        <v>2275.05</v>
      </c>
      <c r="G166" s="19">
        <f t="shared" si="13"/>
        <v>0.7600000000002183</v>
      </c>
      <c r="L166" s="67"/>
      <c r="M166" s="71"/>
      <c r="N166" s="66"/>
      <c r="O166" s="66"/>
      <c r="P166" s="66"/>
    </row>
    <row r="167" spans="3:16" ht="16.5">
      <c r="C167" s="19">
        <v>2274.29</v>
      </c>
      <c r="D167" s="27" t="s">
        <v>123</v>
      </c>
      <c r="E167" s="15">
        <v>2275.09</v>
      </c>
      <c r="G167" s="19">
        <f t="shared" si="13"/>
        <v>0.8000000000001819</v>
      </c>
      <c r="L167" s="67"/>
      <c r="M167" s="71"/>
      <c r="N167" s="66"/>
      <c r="O167" s="66"/>
      <c r="P167" s="66"/>
    </row>
    <row r="168" spans="3:16" ht="16.5">
      <c r="C168" s="19">
        <v>2274.29</v>
      </c>
      <c r="D168" s="27" t="s">
        <v>124</v>
      </c>
      <c r="E168" s="19">
        <v>2275.16</v>
      </c>
      <c r="G168" s="19">
        <f t="shared" si="13"/>
        <v>0.8699999999998909</v>
      </c>
      <c r="L168" s="67"/>
      <c r="M168" s="71"/>
      <c r="N168" s="69"/>
      <c r="O168" s="66"/>
      <c r="P168" s="69"/>
    </row>
    <row r="169" spans="3:16" ht="16.5">
      <c r="C169" s="19">
        <v>2274.29</v>
      </c>
      <c r="D169" s="27" t="s">
        <v>130</v>
      </c>
      <c r="E169" s="19">
        <v>2275.89</v>
      </c>
      <c r="G169" s="19">
        <f>SUM(E169-C169)</f>
        <v>1.599999999999909</v>
      </c>
      <c r="L169" s="67"/>
      <c r="M169" s="71"/>
      <c r="N169" s="69"/>
      <c r="O169" s="66"/>
      <c r="P169" s="69"/>
    </row>
    <row r="170" spans="3:7" ht="16.5">
      <c r="C170" s="19">
        <v>2274.29</v>
      </c>
      <c r="D170" s="27" t="s">
        <v>139</v>
      </c>
      <c r="E170" s="19">
        <v>2276.34</v>
      </c>
      <c r="G170" s="19">
        <f>SUM(E170-C170)</f>
        <v>2.050000000000182</v>
      </c>
    </row>
    <row r="171" spans="3:7" ht="16.5">
      <c r="C171" s="19">
        <v>2274.29</v>
      </c>
      <c r="D171" s="27" t="s">
        <v>140</v>
      </c>
      <c r="E171" s="19">
        <v>2277.19</v>
      </c>
      <c r="G171" s="19">
        <f>SUM(E171-C171)</f>
        <v>2.900000000000091</v>
      </c>
    </row>
    <row r="172" spans="3:7" ht="16.5">
      <c r="C172" s="19">
        <v>2274.29</v>
      </c>
      <c r="D172" s="27" t="s">
        <v>143</v>
      </c>
      <c r="E172" s="19">
        <v>2277.73</v>
      </c>
      <c r="G172" s="19">
        <f>SUM(E172-C172)</f>
        <v>3.4400000000000546</v>
      </c>
    </row>
    <row r="173" spans="3:7" ht="16.5">
      <c r="C173" s="19">
        <v>2274.29</v>
      </c>
      <c r="D173" s="27" t="s">
        <v>146</v>
      </c>
      <c r="E173" s="19">
        <v>2277.53</v>
      </c>
      <c r="G173" s="19">
        <f>SUM(E173-C173)</f>
        <v>3.2400000000002365</v>
      </c>
    </row>
  </sheetData>
  <sheetProtection/>
  <mergeCells count="1">
    <mergeCell ref="A151:L15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34">
      <selection activeCell="A1" sqref="A1:IV1"/>
    </sheetView>
  </sheetViews>
  <sheetFormatPr defaultColWidth="9.140625" defaultRowHeight="29.25" customHeight="1"/>
  <cols>
    <col min="1" max="3" width="9.140625" style="48" customWidth="1"/>
    <col min="4" max="4" width="9.140625" style="50" customWidth="1"/>
    <col min="5" max="5" width="9.140625" style="48" customWidth="1"/>
    <col min="6" max="6" width="9.140625" style="47" customWidth="1"/>
    <col min="7" max="7" width="9.140625" style="49" customWidth="1"/>
    <col min="8" max="8" width="9.140625" style="47" customWidth="1"/>
    <col min="9" max="9" width="9.140625" style="49" customWidth="1"/>
    <col min="10" max="10" width="11.421875" style="47" customWidth="1"/>
    <col min="11" max="11" width="11.57421875" style="47" customWidth="1"/>
    <col min="12" max="16384" width="9.140625" style="48" customWidth="1"/>
  </cols>
  <sheetData>
    <row r="1" spans="1:11" ht="61.5" customHeight="1">
      <c r="A1" s="40" t="s">
        <v>0</v>
      </c>
      <c r="B1" s="40" t="s">
        <v>65</v>
      </c>
      <c r="C1" s="40" t="s">
        <v>66</v>
      </c>
      <c r="D1" s="40" t="s">
        <v>67</v>
      </c>
      <c r="E1" s="40" t="s">
        <v>68</v>
      </c>
      <c r="F1" s="41" t="s">
        <v>4</v>
      </c>
      <c r="G1" s="42" t="s">
        <v>2</v>
      </c>
      <c r="H1" s="41" t="s">
        <v>9</v>
      </c>
      <c r="I1" s="51" t="s">
        <v>3</v>
      </c>
      <c r="J1" s="52" t="s">
        <v>69</v>
      </c>
      <c r="K1" s="52" t="s">
        <v>70</v>
      </c>
    </row>
    <row r="2" spans="1:10" ht="29.25" customHeight="1">
      <c r="A2" s="43" t="s">
        <v>25</v>
      </c>
      <c r="B2" s="44">
        <v>1981</v>
      </c>
      <c r="C2" s="44">
        <v>5</v>
      </c>
      <c r="D2" s="44">
        <v>21</v>
      </c>
      <c r="E2" s="44">
        <v>8</v>
      </c>
      <c r="F2" s="45">
        <v>139.47</v>
      </c>
      <c r="G2" s="46">
        <v>0.1</v>
      </c>
      <c r="H2" s="45">
        <f>SUM(F2-G2)</f>
        <v>139.37</v>
      </c>
      <c r="I2" s="46">
        <v>2402.6</v>
      </c>
      <c r="J2" s="47">
        <f>SUM(I2-H2)</f>
        <v>2263.23</v>
      </c>
    </row>
    <row r="3" spans="1:10" ht="29.25" customHeight="1">
      <c r="A3" s="43" t="s">
        <v>25</v>
      </c>
      <c r="B3" s="44">
        <v>1982</v>
      </c>
      <c r="C3" s="44">
        <v>5</v>
      </c>
      <c r="D3" s="44">
        <v>21</v>
      </c>
      <c r="E3" s="44">
        <v>8</v>
      </c>
      <c r="F3" s="45">
        <v>137.69</v>
      </c>
      <c r="G3" s="46">
        <v>0.1</v>
      </c>
      <c r="H3" s="45">
        <f aca="true" t="shared" si="0" ref="H3:H66">SUM(F3-G3)</f>
        <v>137.59</v>
      </c>
      <c r="I3" s="46">
        <v>2402.6</v>
      </c>
      <c r="J3" s="47">
        <f aca="true" t="shared" si="1" ref="J3:J66">SUM(I3-H3)</f>
        <v>2265.0099999999998</v>
      </c>
    </row>
    <row r="4" spans="1:10" ht="29.25" customHeight="1">
      <c r="A4" s="43" t="s">
        <v>25</v>
      </c>
      <c r="B4" s="44">
        <v>1983</v>
      </c>
      <c r="C4" s="44">
        <v>5</v>
      </c>
      <c r="D4" s="44">
        <v>21</v>
      </c>
      <c r="E4" s="44">
        <v>8</v>
      </c>
      <c r="F4" s="45">
        <v>137.58</v>
      </c>
      <c r="G4" s="46">
        <v>0.1</v>
      </c>
      <c r="H4" s="45">
        <f t="shared" si="0"/>
        <v>137.48000000000002</v>
      </c>
      <c r="I4" s="46">
        <v>2402.6</v>
      </c>
      <c r="J4" s="47">
        <f t="shared" si="1"/>
        <v>2265.12</v>
      </c>
    </row>
    <row r="5" spans="1:10" ht="29.25" customHeight="1">
      <c r="A5" s="43" t="s">
        <v>25</v>
      </c>
      <c r="B5" s="44">
        <v>1984</v>
      </c>
      <c r="C5" s="44">
        <v>5</v>
      </c>
      <c r="D5" s="44">
        <v>21</v>
      </c>
      <c r="E5" s="44">
        <v>8</v>
      </c>
      <c r="F5" s="45">
        <v>137.38</v>
      </c>
      <c r="G5" s="46">
        <v>0.1</v>
      </c>
      <c r="H5" s="45">
        <f t="shared" si="0"/>
        <v>137.28</v>
      </c>
      <c r="I5" s="46">
        <v>2402.6</v>
      </c>
      <c r="J5" s="47">
        <f t="shared" si="1"/>
        <v>2265.3199999999997</v>
      </c>
    </row>
    <row r="6" spans="1:11" ht="29.25" customHeight="1">
      <c r="A6" s="43" t="s">
        <v>25</v>
      </c>
      <c r="B6" s="44">
        <v>1985</v>
      </c>
      <c r="C6" s="44">
        <v>5</v>
      </c>
      <c r="D6" s="44">
        <v>21</v>
      </c>
      <c r="E6" s="44">
        <v>8</v>
      </c>
      <c r="F6" s="45">
        <v>137.16</v>
      </c>
      <c r="G6" s="46">
        <v>0.1</v>
      </c>
      <c r="H6" s="45">
        <f t="shared" si="0"/>
        <v>137.06</v>
      </c>
      <c r="I6" s="46">
        <v>2402.6</v>
      </c>
      <c r="J6" s="47">
        <f t="shared" si="1"/>
        <v>2265.54</v>
      </c>
      <c r="K6" s="47">
        <f>AVERAGE(J2:J6)</f>
        <v>2264.844</v>
      </c>
    </row>
    <row r="7" spans="1:9" ht="29.25" customHeight="1">
      <c r="A7" s="43"/>
      <c r="B7" s="44"/>
      <c r="C7" s="44"/>
      <c r="D7" s="44"/>
      <c r="E7" s="44"/>
      <c r="F7" s="45"/>
      <c r="G7" s="46"/>
      <c r="H7" s="45"/>
      <c r="I7" s="46"/>
    </row>
    <row r="8" spans="1:10" ht="29.25" customHeight="1">
      <c r="A8" s="43" t="s">
        <v>26</v>
      </c>
      <c r="B8" s="44">
        <v>1981</v>
      </c>
      <c r="C8" s="44">
        <v>5</v>
      </c>
      <c r="D8" s="44">
        <v>21</v>
      </c>
      <c r="E8" s="44">
        <v>14</v>
      </c>
      <c r="F8" s="45">
        <v>114.35</v>
      </c>
      <c r="G8" s="46">
        <v>0.1</v>
      </c>
      <c r="H8" s="45">
        <f t="shared" si="0"/>
        <v>114.25</v>
      </c>
      <c r="I8" s="46">
        <v>2372.2</v>
      </c>
      <c r="J8" s="47">
        <f t="shared" si="1"/>
        <v>2257.95</v>
      </c>
    </row>
    <row r="9" spans="1:10" ht="29.25" customHeight="1">
      <c r="A9" s="43" t="s">
        <v>26</v>
      </c>
      <c r="B9" s="44">
        <v>1982</v>
      </c>
      <c r="C9" s="44">
        <v>5</v>
      </c>
      <c r="D9" s="44">
        <v>21</v>
      </c>
      <c r="E9" s="44">
        <v>14</v>
      </c>
      <c r="F9" s="45">
        <v>113.14</v>
      </c>
      <c r="G9" s="46">
        <v>0.1</v>
      </c>
      <c r="H9" s="45">
        <f t="shared" si="0"/>
        <v>113.04</v>
      </c>
      <c r="I9" s="46">
        <v>2372.2</v>
      </c>
      <c r="J9" s="47">
        <f t="shared" si="1"/>
        <v>2259.16</v>
      </c>
    </row>
    <row r="10" spans="1:10" ht="29.25" customHeight="1">
      <c r="A10" s="43" t="s">
        <v>26</v>
      </c>
      <c r="B10" s="44">
        <v>1983</v>
      </c>
      <c r="C10" s="44">
        <v>5</v>
      </c>
      <c r="D10" s="44">
        <v>21</v>
      </c>
      <c r="E10" s="44">
        <v>14</v>
      </c>
      <c r="F10" s="45">
        <v>113.02</v>
      </c>
      <c r="G10" s="46">
        <v>0.1</v>
      </c>
      <c r="H10" s="45">
        <f t="shared" si="0"/>
        <v>112.92</v>
      </c>
      <c r="I10" s="46">
        <v>2372.2</v>
      </c>
      <c r="J10" s="47">
        <f t="shared" si="1"/>
        <v>2259.2799999999997</v>
      </c>
    </row>
    <row r="11" spans="1:10" ht="29.25" customHeight="1">
      <c r="A11" s="43" t="s">
        <v>26</v>
      </c>
      <c r="B11" s="44">
        <v>1984</v>
      </c>
      <c r="C11" s="44">
        <v>5</v>
      </c>
      <c r="D11" s="44">
        <v>21</v>
      </c>
      <c r="E11" s="44">
        <v>14</v>
      </c>
      <c r="F11" s="45">
        <v>112.17</v>
      </c>
      <c r="G11" s="46">
        <v>0.1</v>
      </c>
      <c r="H11" s="45">
        <f t="shared" si="0"/>
        <v>112.07000000000001</v>
      </c>
      <c r="I11" s="46">
        <v>2372.2</v>
      </c>
      <c r="J11" s="47">
        <f t="shared" si="1"/>
        <v>2260.1299999999997</v>
      </c>
    </row>
    <row r="12" spans="1:11" ht="29.25" customHeight="1">
      <c r="A12" s="43" t="s">
        <v>26</v>
      </c>
      <c r="B12" s="44">
        <v>1985</v>
      </c>
      <c r="C12" s="44">
        <v>5</v>
      </c>
      <c r="D12" s="44">
        <v>21</v>
      </c>
      <c r="E12" s="44">
        <v>14</v>
      </c>
      <c r="F12" s="45">
        <v>111.67</v>
      </c>
      <c r="G12" s="46">
        <v>0.1</v>
      </c>
      <c r="H12" s="45">
        <f t="shared" si="0"/>
        <v>111.57000000000001</v>
      </c>
      <c r="I12" s="46">
        <v>2372.2</v>
      </c>
      <c r="J12" s="47">
        <f t="shared" si="1"/>
        <v>2260.6299999999997</v>
      </c>
      <c r="K12" s="47">
        <f>AVERAGE(J8:J12)</f>
        <v>2259.4299999999994</v>
      </c>
    </row>
    <row r="13" spans="1:9" ht="29.25" customHeight="1">
      <c r="A13" s="43"/>
      <c r="B13" s="44"/>
      <c r="C13" s="44"/>
      <c r="D13" s="44"/>
      <c r="E13" s="44"/>
      <c r="F13" s="45"/>
      <c r="G13" s="46"/>
      <c r="H13" s="45"/>
      <c r="I13" s="46"/>
    </row>
    <row r="14" spans="1:10" ht="29.25" customHeight="1">
      <c r="A14" s="43" t="s">
        <v>27</v>
      </c>
      <c r="B14" s="44">
        <v>1981</v>
      </c>
      <c r="C14" s="44">
        <v>5</v>
      </c>
      <c r="D14" s="44">
        <v>21</v>
      </c>
      <c r="E14" s="44">
        <v>30</v>
      </c>
      <c r="F14" s="45">
        <v>87.98</v>
      </c>
      <c r="G14" s="46">
        <v>0.3</v>
      </c>
      <c r="H14" s="45">
        <f t="shared" si="0"/>
        <v>87.68</v>
      </c>
      <c r="I14" s="46">
        <v>2292.4</v>
      </c>
      <c r="J14" s="47">
        <f t="shared" si="1"/>
        <v>2204.7200000000003</v>
      </c>
    </row>
    <row r="15" spans="1:10" ht="29.25" customHeight="1">
      <c r="A15" s="43" t="s">
        <v>27</v>
      </c>
      <c r="B15" s="44">
        <v>1982</v>
      </c>
      <c r="C15" s="44">
        <v>5</v>
      </c>
      <c r="D15" s="44">
        <v>21</v>
      </c>
      <c r="E15" s="44">
        <v>30</v>
      </c>
      <c r="F15" s="45">
        <v>87.23</v>
      </c>
      <c r="G15" s="46">
        <v>0.3</v>
      </c>
      <c r="H15" s="45">
        <f t="shared" si="0"/>
        <v>86.93</v>
      </c>
      <c r="I15" s="46">
        <v>2292.4</v>
      </c>
      <c r="J15" s="47">
        <f t="shared" si="1"/>
        <v>2205.4700000000003</v>
      </c>
    </row>
    <row r="16" spans="1:10" ht="29.25" customHeight="1">
      <c r="A16" s="43" t="s">
        <v>27</v>
      </c>
      <c r="B16" s="44">
        <v>1983</v>
      </c>
      <c r="C16" s="44">
        <v>5</v>
      </c>
      <c r="D16" s="44">
        <v>21</v>
      </c>
      <c r="E16" s="44">
        <v>30</v>
      </c>
      <c r="F16" s="45">
        <v>87.32</v>
      </c>
      <c r="G16" s="46">
        <v>0.3</v>
      </c>
      <c r="H16" s="45">
        <f t="shared" si="0"/>
        <v>87.02</v>
      </c>
      <c r="I16" s="46">
        <v>2292.4</v>
      </c>
      <c r="J16" s="47">
        <f t="shared" si="1"/>
        <v>2205.38</v>
      </c>
    </row>
    <row r="17" spans="1:10" ht="29.25" customHeight="1">
      <c r="A17" s="43" t="s">
        <v>27</v>
      </c>
      <c r="B17" s="44">
        <v>1984</v>
      </c>
      <c r="C17" s="44">
        <v>5</v>
      </c>
      <c r="D17" s="44">
        <v>21</v>
      </c>
      <c r="E17" s="44">
        <v>30</v>
      </c>
      <c r="F17" s="45">
        <v>86.98</v>
      </c>
      <c r="G17" s="46">
        <v>0.3</v>
      </c>
      <c r="H17" s="45">
        <f t="shared" si="0"/>
        <v>86.68</v>
      </c>
      <c r="I17" s="46">
        <v>2292.4</v>
      </c>
      <c r="J17" s="47">
        <f t="shared" si="1"/>
        <v>2205.7200000000003</v>
      </c>
    </row>
    <row r="18" spans="1:11" ht="29.25" customHeight="1">
      <c r="A18" s="43" t="s">
        <v>27</v>
      </c>
      <c r="B18" s="44">
        <v>1985</v>
      </c>
      <c r="C18" s="44">
        <v>5</v>
      </c>
      <c r="D18" s="44">
        <v>21</v>
      </c>
      <c r="E18" s="44">
        <v>30</v>
      </c>
      <c r="F18" s="45">
        <v>86.48</v>
      </c>
      <c r="G18" s="46">
        <v>0.3</v>
      </c>
      <c r="H18" s="45">
        <f t="shared" si="0"/>
        <v>86.18</v>
      </c>
      <c r="I18" s="46">
        <v>2292.4</v>
      </c>
      <c r="J18" s="47">
        <f t="shared" si="1"/>
        <v>2206.2200000000003</v>
      </c>
      <c r="K18" s="47">
        <f>AVERAGE(J14:J18)</f>
        <v>2205.5020000000004</v>
      </c>
    </row>
    <row r="19" spans="1:9" ht="29.25" customHeight="1">
      <c r="A19" s="43"/>
      <c r="B19" s="44"/>
      <c r="C19" s="44"/>
      <c r="D19" s="44"/>
      <c r="E19" s="44"/>
      <c r="F19" s="45"/>
      <c r="G19" s="46"/>
      <c r="H19" s="45"/>
      <c r="I19" s="46"/>
    </row>
    <row r="20" spans="1:10" ht="29.25" customHeight="1">
      <c r="A20" s="43" t="s">
        <v>28</v>
      </c>
      <c r="B20" s="44">
        <v>1981</v>
      </c>
      <c r="C20" s="44">
        <v>5</v>
      </c>
      <c r="D20" s="44">
        <v>21</v>
      </c>
      <c r="E20" s="44">
        <v>35</v>
      </c>
      <c r="F20" s="45">
        <v>103.65</v>
      </c>
      <c r="G20" s="46">
        <v>0.7</v>
      </c>
      <c r="H20" s="45">
        <f t="shared" si="0"/>
        <v>102.95</v>
      </c>
      <c r="I20" s="46">
        <v>2300</v>
      </c>
      <c r="J20" s="47">
        <f t="shared" si="1"/>
        <v>2197.05</v>
      </c>
    </row>
    <row r="21" spans="1:10" ht="29.25" customHeight="1">
      <c r="A21" s="43" t="s">
        <v>28</v>
      </c>
      <c r="B21" s="44">
        <v>1982</v>
      </c>
      <c r="C21" s="44">
        <v>5</v>
      </c>
      <c r="D21" s="44">
        <v>21</v>
      </c>
      <c r="E21" s="44">
        <v>35</v>
      </c>
      <c r="F21" s="45">
        <v>102.8</v>
      </c>
      <c r="G21" s="46">
        <v>0.7</v>
      </c>
      <c r="H21" s="45">
        <f t="shared" si="0"/>
        <v>102.1</v>
      </c>
      <c r="I21" s="46">
        <v>2300</v>
      </c>
      <c r="J21" s="47">
        <f t="shared" si="1"/>
        <v>2197.9</v>
      </c>
    </row>
    <row r="22" spans="1:10" ht="29.25" customHeight="1">
      <c r="A22" s="43" t="s">
        <v>28</v>
      </c>
      <c r="B22" s="44">
        <v>1983</v>
      </c>
      <c r="C22" s="44">
        <v>5</v>
      </c>
      <c r="D22" s="44">
        <v>21</v>
      </c>
      <c r="E22" s="44">
        <v>35</v>
      </c>
      <c r="F22" s="45">
        <v>103.88</v>
      </c>
      <c r="G22" s="46">
        <v>0.7</v>
      </c>
      <c r="H22" s="45">
        <f t="shared" si="0"/>
        <v>103.17999999999999</v>
      </c>
      <c r="I22" s="46">
        <v>2300</v>
      </c>
      <c r="J22" s="47">
        <f t="shared" si="1"/>
        <v>2196.82</v>
      </c>
    </row>
    <row r="23" spans="1:10" ht="29.25" customHeight="1">
      <c r="A23" s="43" t="s">
        <v>28</v>
      </c>
      <c r="B23" s="44">
        <v>1984</v>
      </c>
      <c r="C23" s="44">
        <v>5</v>
      </c>
      <c r="D23" s="44">
        <v>21</v>
      </c>
      <c r="E23" s="44">
        <v>35</v>
      </c>
      <c r="F23" s="45">
        <v>103.8</v>
      </c>
      <c r="G23" s="46">
        <v>0.7</v>
      </c>
      <c r="H23" s="45">
        <f t="shared" si="0"/>
        <v>103.1</v>
      </c>
      <c r="I23" s="46">
        <v>2300</v>
      </c>
      <c r="J23" s="47">
        <f t="shared" si="1"/>
        <v>2196.9</v>
      </c>
    </row>
    <row r="24" spans="1:11" ht="29.25" customHeight="1">
      <c r="A24" s="43" t="s">
        <v>28</v>
      </c>
      <c r="B24" s="44">
        <v>1985</v>
      </c>
      <c r="C24" s="44">
        <v>5</v>
      </c>
      <c r="D24" s="44">
        <v>21</v>
      </c>
      <c r="E24" s="44">
        <v>35</v>
      </c>
      <c r="F24" s="45">
        <v>103.59</v>
      </c>
      <c r="G24" s="46">
        <v>0.7</v>
      </c>
      <c r="H24" s="45">
        <f t="shared" si="0"/>
        <v>102.89</v>
      </c>
      <c r="I24" s="46">
        <v>2300</v>
      </c>
      <c r="J24" s="47">
        <f t="shared" si="1"/>
        <v>2197.11</v>
      </c>
      <c r="K24" s="47">
        <f>AVERAGE(J20:J24)</f>
        <v>2197.156</v>
      </c>
    </row>
    <row r="25" spans="1:9" ht="29.25" customHeight="1">
      <c r="A25" s="43"/>
      <c r="B25" s="44"/>
      <c r="C25" s="44"/>
      <c r="D25" s="44"/>
      <c r="E25" s="44"/>
      <c r="F25" s="45"/>
      <c r="G25" s="46"/>
      <c r="H25" s="45"/>
      <c r="I25" s="46"/>
    </row>
    <row r="26" spans="1:10" ht="29.25" customHeight="1">
      <c r="A26" s="43" t="s">
        <v>7</v>
      </c>
      <c r="B26" s="44">
        <v>1981</v>
      </c>
      <c r="C26" s="44">
        <v>5</v>
      </c>
      <c r="D26" s="44">
        <v>22</v>
      </c>
      <c r="E26" s="44">
        <v>9</v>
      </c>
      <c r="F26" s="45">
        <v>129.39</v>
      </c>
      <c r="G26" s="46">
        <v>0.3</v>
      </c>
      <c r="H26" s="45">
        <f t="shared" si="0"/>
        <v>129.08999999999997</v>
      </c>
      <c r="I26" s="46">
        <v>2402.8</v>
      </c>
      <c r="J26" s="47">
        <f t="shared" si="1"/>
        <v>2273.71</v>
      </c>
    </row>
    <row r="27" spans="1:10" ht="29.25" customHeight="1">
      <c r="A27" s="43" t="s">
        <v>7</v>
      </c>
      <c r="B27" s="44">
        <v>1982</v>
      </c>
      <c r="C27" s="44">
        <v>5</v>
      </c>
      <c r="D27" s="44">
        <v>22</v>
      </c>
      <c r="E27" s="44">
        <v>9</v>
      </c>
      <c r="F27" s="45">
        <v>128.76</v>
      </c>
      <c r="G27" s="46">
        <v>0.3</v>
      </c>
      <c r="H27" s="45">
        <f t="shared" si="0"/>
        <v>128.45999999999998</v>
      </c>
      <c r="I27" s="46">
        <v>2402.8</v>
      </c>
      <c r="J27" s="47">
        <f t="shared" si="1"/>
        <v>2274.34</v>
      </c>
    </row>
    <row r="28" spans="1:10" ht="29.25" customHeight="1">
      <c r="A28" s="43" t="s">
        <v>7</v>
      </c>
      <c r="B28" s="44">
        <v>1983</v>
      </c>
      <c r="C28" s="44">
        <v>5</v>
      </c>
      <c r="D28" s="44">
        <v>22</v>
      </c>
      <c r="E28" s="44">
        <v>9</v>
      </c>
      <c r="F28" s="45">
        <v>129</v>
      </c>
      <c r="G28" s="46">
        <v>0.3</v>
      </c>
      <c r="H28" s="45">
        <f t="shared" si="0"/>
        <v>128.7</v>
      </c>
      <c r="I28" s="46">
        <v>2402.8</v>
      </c>
      <c r="J28" s="47">
        <f t="shared" si="1"/>
        <v>2274.1000000000004</v>
      </c>
    </row>
    <row r="29" spans="1:10" ht="29.25" customHeight="1">
      <c r="A29" s="43" t="s">
        <v>7</v>
      </c>
      <c r="B29" s="44">
        <v>1984</v>
      </c>
      <c r="C29" s="44">
        <v>5</v>
      </c>
      <c r="D29" s="44">
        <v>22</v>
      </c>
      <c r="E29" s="44">
        <v>9</v>
      </c>
      <c r="F29" s="45">
        <v>129.38</v>
      </c>
      <c r="G29" s="46">
        <v>0.3</v>
      </c>
      <c r="H29" s="45">
        <f t="shared" si="0"/>
        <v>129.07999999999998</v>
      </c>
      <c r="I29" s="46">
        <v>2402.8</v>
      </c>
      <c r="J29" s="47">
        <f t="shared" si="1"/>
        <v>2273.7200000000003</v>
      </c>
    </row>
    <row r="30" spans="1:11" ht="29.25" customHeight="1">
      <c r="A30" s="43" t="s">
        <v>7</v>
      </c>
      <c r="B30" s="44">
        <v>1985</v>
      </c>
      <c r="C30" s="44">
        <v>5</v>
      </c>
      <c r="D30" s="44">
        <v>22</v>
      </c>
      <c r="E30" s="44">
        <v>9</v>
      </c>
      <c r="F30" s="45">
        <v>129.96</v>
      </c>
      <c r="G30" s="46">
        <v>0.3</v>
      </c>
      <c r="H30" s="45">
        <f t="shared" si="0"/>
        <v>129.66</v>
      </c>
      <c r="I30" s="46">
        <v>2402.8</v>
      </c>
      <c r="J30" s="47">
        <f t="shared" si="1"/>
        <v>2273.1400000000003</v>
      </c>
      <c r="K30" s="47">
        <f>AVERAGE(J26:J30)</f>
        <v>2273.8020000000006</v>
      </c>
    </row>
    <row r="31" spans="1:9" ht="29.25" customHeight="1">
      <c r="A31" s="43"/>
      <c r="B31" s="44"/>
      <c r="C31" s="44"/>
      <c r="D31" s="44"/>
      <c r="E31" s="44"/>
      <c r="F31" s="45"/>
      <c r="G31" s="46"/>
      <c r="H31" s="45"/>
      <c r="I31" s="46"/>
    </row>
    <row r="32" spans="1:10" ht="29.25" customHeight="1">
      <c r="A32" s="43" t="s">
        <v>5</v>
      </c>
      <c r="B32" s="44">
        <v>1981</v>
      </c>
      <c r="C32" s="44">
        <v>5</v>
      </c>
      <c r="D32" s="44">
        <v>22</v>
      </c>
      <c r="E32" s="44">
        <v>11</v>
      </c>
      <c r="F32" s="45">
        <v>152.59</v>
      </c>
      <c r="G32" s="46">
        <v>0.3</v>
      </c>
      <c r="H32" s="45">
        <f t="shared" si="0"/>
        <v>152.29</v>
      </c>
      <c r="I32" s="46">
        <v>2388.2</v>
      </c>
      <c r="J32" s="47">
        <f t="shared" si="1"/>
        <v>2235.91</v>
      </c>
    </row>
    <row r="33" spans="1:10" ht="29.25" customHeight="1">
      <c r="A33" s="43" t="s">
        <v>5</v>
      </c>
      <c r="B33" s="44">
        <v>1982</v>
      </c>
      <c r="C33" s="44">
        <v>5</v>
      </c>
      <c r="D33" s="44">
        <v>22</v>
      </c>
      <c r="E33" s="44">
        <v>11</v>
      </c>
      <c r="F33" s="45">
        <v>150.66</v>
      </c>
      <c r="G33" s="46">
        <v>0.3</v>
      </c>
      <c r="H33" s="45">
        <f t="shared" si="0"/>
        <v>150.35999999999999</v>
      </c>
      <c r="I33" s="46">
        <v>2388.2</v>
      </c>
      <c r="J33" s="47">
        <f t="shared" si="1"/>
        <v>2237.8399999999997</v>
      </c>
    </row>
    <row r="34" spans="1:10" ht="29.25" customHeight="1">
      <c r="A34" s="43" t="s">
        <v>5</v>
      </c>
      <c r="B34" s="44">
        <v>1983</v>
      </c>
      <c r="C34" s="44">
        <v>5</v>
      </c>
      <c r="D34" s="44">
        <v>22</v>
      </c>
      <c r="E34" s="44">
        <v>11</v>
      </c>
      <c r="F34" s="45">
        <v>150.57</v>
      </c>
      <c r="G34" s="46">
        <v>0.3</v>
      </c>
      <c r="H34" s="45">
        <f t="shared" si="0"/>
        <v>150.26999999999998</v>
      </c>
      <c r="I34" s="46">
        <v>2388.2</v>
      </c>
      <c r="J34" s="47">
        <f t="shared" si="1"/>
        <v>2237.93</v>
      </c>
    </row>
    <row r="35" spans="1:10" ht="29.25" customHeight="1">
      <c r="A35" s="43" t="s">
        <v>5</v>
      </c>
      <c r="B35" s="44">
        <v>1984</v>
      </c>
      <c r="C35" s="44">
        <v>5</v>
      </c>
      <c r="D35" s="44">
        <v>22</v>
      </c>
      <c r="E35" s="44">
        <v>11</v>
      </c>
      <c r="F35" s="45">
        <v>150.54</v>
      </c>
      <c r="G35" s="46">
        <v>0.3</v>
      </c>
      <c r="H35" s="45">
        <f t="shared" si="0"/>
        <v>150.23999999999998</v>
      </c>
      <c r="I35" s="46">
        <v>2388.2</v>
      </c>
      <c r="J35" s="47">
        <f t="shared" si="1"/>
        <v>2237.96</v>
      </c>
    </row>
    <row r="36" spans="1:11" ht="29.25" customHeight="1">
      <c r="A36" s="43" t="s">
        <v>5</v>
      </c>
      <c r="B36" s="44">
        <v>1985</v>
      </c>
      <c r="C36" s="44">
        <v>5</v>
      </c>
      <c r="D36" s="44">
        <v>22</v>
      </c>
      <c r="E36" s="44">
        <v>11</v>
      </c>
      <c r="F36" s="45">
        <v>150.79</v>
      </c>
      <c r="G36" s="46">
        <v>0.3</v>
      </c>
      <c r="H36" s="45">
        <f t="shared" si="0"/>
        <v>150.48999999999998</v>
      </c>
      <c r="I36" s="46">
        <v>2388.2</v>
      </c>
      <c r="J36" s="47">
        <f t="shared" si="1"/>
        <v>2237.71</v>
      </c>
      <c r="K36" s="47">
        <f>AVERAGE(J32:J36)</f>
        <v>2237.47</v>
      </c>
    </row>
    <row r="37" spans="1:9" ht="29.25" customHeight="1">
      <c r="A37" s="43"/>
      <c r="B37" s="44"/>
      <c r="C37" s="44"/>
      <c r="D37" s="44"/>
      <c r="E37" s="44"/>
      <c r="F37" s="45"/>
      <c r="G37" s="46"/>
      <c r="H37" s="45"/>
      <c r="I37" s="46"/>
    </row>
    <row r="38" spans="1:10" ht="29.25" customHeight="1">
      <c r="A38" s="43" t="s">
        <v>71</v>
      </c>
      <c r="B38" s="44">
        <v>1981</v>
      </c>
      <c r="C38" s="44">
        <v>5</v>
      </c>
      <c r="D38" s="44">
        <v>22</v>
      </c>
      <c r="E38" s="44">
        <v>14</v>
      </c>
      <c r="F38" s="45">
        <v>150.6</v>
      </c>
      <c r="G38" s="46">
        <v>0.1</v>
      </c>
      <c r="H38" s="45">
        <f t="shared" si="0"/>
        <v>150.5</v>
      </c>
      <c r="I38" s="46">
        <v>2372.54</v>
      </c>
      <c r="J38" s="47">
        <f t="shared" si="1"/>
        <v>2222.04</v>
      </c>
    </row>
    <row r="39" spans="1:9" ht="29.25" customHeight="1">
      <c r="A39" s="43"/>
      <c r="B39" s="44"/>
      <c r="C39" s="44"/>
      <c r="D39" s="44"/>
      <c r="E39" s="44"/>
      <c r="F39" s="45"/>
      <c r="G39" s="46"/>
      <c r="H39" s="45"/>
      <c r="I39" s="46"/>
    </row>
    <row r="40" spans="1:10" ht="29.25" customHeight="1">
      <c r="A40" s="43" t="s">
        <v>72</v>
      </c>
      <c r="B40" s="44">
        <v>1981</v>
      </c>
      <c r="C40" s="44">
        <v>5</v>
      </c>
      <c r="D40" s="44">
        <v>22</v>
      </c>
      <c r="E40" s="44">
        <v>18</v>
      </c>
      <c r="F40" s="45">
        <v>107.4</v>
      </c>
      <c r="G40" s="46">
        <v>0.1</v>
      </c>
      <c r="H40" s="45">
        <f t="shared" si="0"/>
        <v>107.30000000000001</v>
      </c>
      <c r="I40" s="46">
        <v>2368.42</v>
      </c>
      <c r="J40" s="47">
        <f t="shared" si="1"/>
        <v>2261.12</v>
      </c>
    </row>
    <row r="41" spans="1:9" ht="29.25" customHeight="1">
      <c r="A41" s="43"/>
      <c r="B41" s="44"/>
      <c r="C41" s="44"/>
      <c r="D41" s="44"/>
      <c r="E41" s="44"/>
      <c r="F41" s="45"/>
      <c r="G41" s="46"/>
      <c r="H41" s="45"/>
      <c r="I41" s="46"/>
    </row>
    <row r="42" spans="1:10" ht="29.25" customHeight="1">
      <c r="A42" s="43" t="s">
        <v>6</v>
      </c>
      <c r="B42" s="44">
        <v>1981</v>
      </c>
      <c r="C42" s="44">
        <v>5</v>
      </c>
      <c r="D42" s="44">
        <v>22</v>
      </c>
      <c r="E42" s="44">
        <v>29</v>
      </c>
      <c r="F42" s="45">
        <v>105.56</v>
      </c>
      <c r="G42" s="46">
        <v>0.6</v>
      </c>
      <c r="H42" s="45">
        <f t="shared" si="0"/>
        <v>104.96000000000001</v>
      </c>
      <c r="I42" s="46">
        <v>2323.3</v>
      </c>
      <c r="J42" s="47">
        <f t="shared" si="1"/>
        <v>2218.34</v>
      </c>
    </row>
    <row r="43" spans="1:10" ht="29.25" customHeight="1">
      <c r="A43" s="43" t="s">
        <v>6</v>
      </c>
      <c r="B43" s="44">
        <v>1982</v>
      </c>
      <c r="C43" s="44">
        <v>5</v>
      </c>
      <c r="D43" s="44">
        <v>22</v>
      </c>
      <c r="E43" s="44">
        <v>29</v>
      </c>
      <c r="F43" s="45">
        <v>104.75</v>
      </c>
      <c r="G43" s="46">
        <v>0.6</v>
      </c>
      <c r="H43" s="45">
        <f t="shared" si="0"/>
        <v>104.15</v>
      </c>
      <c r="I43" s="46">
        <v>2323.3</v>
      </c>
      <c r="J43" s="47">
        <f t="shared" si="1"/>
        <v>2219.15</v>
      </c>
    </row>
    <row r="44" spans="1:10" ht="29.25" customHeight="1">
      <c r="A44" s="43" t="s">
        <v>6</v>
      </c>
      <c r="B44" s="44">
        <v>1983</v>
      </c>
      <c r="C44" s="44">
        <v>5</v>
      </c>
      <c r="D44" s="44">
        <v>22</v>
      </c>
      <c r="E44" s="44">
        <v>29</v>
      </c>
      <c r="F44" s="45">
        <v>105.17</v>
      </c>
      <c r="G44" s="46">
        <v>0.6</v>
      </c>
      <c r="H44" s="45">
        <f t="shared" si="0"/>
        <v>104.57000000000001</v>
      </c>
      <c r="I44" s="46">
        <v>2323.3</v>
      </c>
      <c r="J44" s="47">
        <f t="shared" si="1"/>
        <v>2218.73</v>
      </c>
    </row>
    <row r="45" spans="1:10" ht="29.25" customHeight="1">
      <c r="A45" s="43" t="s">
        <v>6</v>
      </c>
      <c r="B45" s="44">
        <v>1984</v>
      </c>
      <c r="C45" s="44">
        <v>5</v>
      </c>
      <c r="D45" s="44">
        <v>22</v>
      </c>
      <c r="E45" s="44">
        <v>29</v>
      </c>
      <c r="F45" s="45">
        <v>105.02</v>
      </c>
      <c r="G45" s="46">
        <v>0.6</v>
      </c>
      <c r="H45" s="45">
        <f t="shared" si="0"/>
        <v>104.42</v>
      </c>
      <c r="I45" s="46">
        <v>2323.3</v>
      </c>
      <c r="J45" s="47">
        <f t="shared" si="1"/>
        <v>2218.88</v>
      </c>
    </row>
    <row r="46" spans="1:11" ht="29.25" customHeight="1">
      <c r="A46" s="43" t="s">
        <v>6</v>
      </c>
      <c r="B46" s="44">
        <v>1985</v>
      </c>
      <c r="C46" s="44">
        <v>5</v>
      </c>
      <c r="D46" s="44">
        <v>22</v>
      </c>
      <c r="E46" s="44">
        <v>29</v>
      </c>
      <c r="F46" s="45">
        <v>105.44</v>
      </c>
      <c r="G46" s="46">
        <v>0.6</v>
      </c>
      <c r="H46" s="45">
        <f t="shared" si="0"/>
        <v>104.84</v>
      </c>
      <c r="I46" s="46">
        <v>2323.3</v>
      </c>
      <c r="J46" s="47">
        <f t="shared" si="1"/>
        <v>2218.46</v>
      </c>
      <c r="K46" s="47">
        <f>AVERAGE(J42:J46)</f>
        <v>2218.7119999999995</v>
      </c>
    </row>
    <row r="47" spans="1:9" ht="29.25" customHeight="1">
      <c r="A47" s="43"/>
      <c r="B47" s="44"/>
      <c r="C47" s="44"/>
      <c r="D47" s="44"/>
      <c r="E47" s="44"/>
      <c r="F47" s="45"/>
      <c r="G47" s="46"/>
      <c r="H47" s="45"/>
      <c r="I47" s="46"/>
    </row>
    <row r="48" spans="1:10" ht="29.25" customHeight="1">
      <c r="A48" s="43" t="s">
        <v>73</v>
      </c>
      <c r="B48" s="44">
        <v>1981</v>
      </c>
      <c r="C48" s="44">
        <v>5</v>
      </c>
      <c r="D48" s="44">
        <v>22</v>
      </c>
      <c r="E48" s="44">
        <v>31</v>
      </c>
      <c r="F48" s="45">
        <v>147.5</v>
      </c>
      <c r="G48" s="46">
        <v>0.1</v>
      </c>
      <c r="H48" s="45">
        <f t="shared" si="0"/>
        <v>147.4</v>
      </c>
      <c r="I48" s="46">
        <v>2353.23</v>
      </c>
      <c r="J48" s="47">
        <f t="shared" si="1"/>
        <v>2205.83</v>
      </c>
    </row>
    <row r="49" spans="1:9" ht="29.25" customHeight="1">
      <c r="A49" s="43"/>
      <c r="B49" s="44"/>
      <c r="C49" s="44"/>
      <c r="D49" s="44"/>
      <c r="E49" s="44"/>
      <c r="F49" s="45"/>
      <c r="G49" s="46"/>
      <c r="H49" s="45"/>
      <c r="I49" s="46"/>
    </row>
    <row r="50" spans="1:10" ht="29.25" customHeight="1">
      <c r="A50" s="43" t="s">
        <v>74</v>
      </c>
      <c r="B50" s="44">
        <v>1981</v>
      </c>
      <c r="C50" s="44">
        <v>5</v>
      </c>
      <c r="D50" s="44">
        <v>22</v>
      </c>
      <c r="E50" s="44">
        <v>34</v>
      </c>
      <c r="F50" s="45">
        <v>118.1</v>
      </c>
      <c r="G50" s="46">
        <v>0.1</v>
      </c>
      <c r="H50" s="45">
        <f>SUM(F50-G50)</f>
        <v>118</v>
      </c>
      <c r="I50" s="46">
        <v>2299.93</v>
      </c>
      <c r="J50" s="47">
        <f>SUM(I50-H50)</f>
        <v>2181.93</v>
      </c>
    </row>
    <row r="51" spans="1:9" ht="29.25" customHeight="1">
      <c r="A51" s="43"/>
      <c r="B51" s="44"/>
      <c r="C51" s="44"/>
      <c r="D51" s="44"/>
      <c r="E51" s="44"/>
      <c r="F51" s="45"/>
      <c r="G51" s="46"/>
      <c r="H51" s="45"/>
      <c r="I51" s="46"/>
    </row>
    <row r="52" spans="1:10" ht="29.25" customHeight="1">
      <c r="A52" s="43" t="s">
        <v>8</v>
      </c>
      <c r="B52" s="44">
        <v>1981</v>
      </c>
      <c r="C52" s="44">
        <v>5</v>
      </c>
      <c r="D52" s="44">
        <v>22</v>
      </c>
      <c r="E52" s="44">
        <v>34</v>
      </c>
      <c r="F52" s="45">
        <v>164.23</v>
      </c>
      <c r="G52" s="46">
        <v>0.6</v>
      </c>
      <c r="H52" s="45">
        <f t="shared" si="0"/>
        <v>163.63</v>
      </c>
      <c r="I52" s="46">
        <v>2337.6</v>
      </c>
      <c r="J52" s="47">
        <f t="shared" si="1"/>
        <v>2173.97</v>
      </c>
    </row>
    <row r="53" spans="1:10" ht="29.25" customHeight="1">
      <c r="A53" s="43" t="s">
        <v>8</v>
      </c>
      <c r="B53" s="44">
        <v>1982</v>
      </c>
      <c r="C53" s="44">
        <v>5</v>
      </c>
      <c r="D53" s="44">
        <v>22</v>
      </c>
      <c r="E53" s="44">
        <v>34</v>
      </c>
      <c r="F53" s="45">
        <v>161.46</v>
      </c>
      <c r="G53" s="46">
        <v>0.6</v>
      </c>
      <c r="H53" s="45">
        <f t="shared" si="0"/>
        <v>160.86</v>
      </c>
      <c r="I53" s="46">
        <v>2337.6</v>
      </c>
      <c r="J53" s="47">
        <f t="shared" si="1"/>
        <v>2176.74</v>
      </c>
    </row>
    <row r="54" spans="1:10" ht="29.25" customHeight="1">
      <c r="A54" s="43" t="s">
        <v>8</v>
      </c>
      <c r="B54" s="44">
        <v>1983</v>
      </c>
      <c r="C54" s="44">
        <v>5</v>
      </c>
      <c r="D54" s="44">
        <v>22</v>
      </c>
      <c r="E54" s="44">
        <v>34</v>
      </c>
      <c r="F54" s="45">
        <v>162.27</v>
      </c>
      <c r="G54" s="46">
        <v>0.6</v>
      </c>
      <c r="H54" s="45">
        <f t="shared" si="0"/>
        <v>161.67000000000002</v>
      </c>
      <c r="I54" s="46">
        <v>2337.6</v>
      </c>
      <c r="J54" s="47">
        <f t="shared" si="1"/>
        <v>2175.93</v>
      </c>
    </row>
    <row r="55" spans="1:10" ht="29.25" customHeight="1">
      <c r="A55" s="43" t="s">
        <v>8</v>
      </c>
      <c r="B55" s="44">
        <v>1984</v>
      </c>
      <c r="C55" s="44">
        <v>5</v>
      </c>
      <c r="D55" s="44">
        <v>22</v>
      </c>
      <c r="E55" s="44">
        <v>34</v>
      </c>
      <c r="F55" s="45">
        <v>161.99</v>
      </c>
      <c r="G55" s="46">
        <v>0.6</v>
      </c>
      <c r="H55" s="45">
        <f t="shared" si="0"/>
        <v>161.39000000000001</v>
      </c>
      <c r="I55" s="46">
        <v>2337.6</v>
      </c>
      <c r="J55" s="47">
        <f t="shared" si="1"/>
        <v>2176.21</v>
      </c>
    </row>
    <row r="56" spans="1:11" ht="29.25" customHeight="1">
      <c r="A56" s="43" t="s">
        <v>8</v>
      </c>
      <c r="B56" s="44">
        <v>1985</v>
      </c>
      <c r="C56" s="44">
        <v>5</v>
      </c>
      <c r="D56" s="44">
        <v>22</v>
      </c>
      <c r="E56" s="44">
        <v>34</v>
      </c>
      <c r="F56" s="45">
        <v>161.39</v>
      </c>
      <c r="G56" s="46">
        <v>0.6</v>
      </c>
      <c r="H56" s="45">
        <f t="shared" si="0"/>
        <v>160.79</v>
      </c>
      <c r="I56" s="46">
        <v>2337.6</v>
      </c>
      <c r="J56" s="47">
        <f t="shared" si="1"/>
        <v>2176.81</v>
      </c>
      <c r="K56" s="47">
        <f>AVERAGE(J52:J56)</f>
        <v>2175.932</v>
      </c>
    </row>
    <row r="57" spans="1:9" ht="29.25" customHeight="1">
      <c r="A57" s="43"/>
      <c r="B57" s="44"/>
      <c r="C57" s="44"/>
      <c r="D57" s="44"/>
      <c r="E57" s="44"/>
      <c r="F57" s="45"/>
      <c r="G57" s="46"/>
      <c r="H57" s="45"/>
      <c r="I57" s="53"/>
    </row>
    <row r="58" spans="1:8" ht="29.25" customHeight="1">
      <c r="A58" s="43" t="s">
        <v>75</v>
      </c>
      <c r="B58" s="44">
        <v>1981</v>
      </c>
      <c r="C58" s="44">
        <v>5</v>
      </c>
      <c r="D58" s="44">
        <v>23</v>
      </c>
      <c r="E58" s="44">
        <v>11</v>
      </c>
      <c r="F58" s="45">
        <v>98.1</v>
      </c>
      <c r="G58" s="46">
        <v>0.3</v>
      </c>
      <c r="H58" s="45">
        <f t="shared" si="0"/>
        <v>97.8</v>
      </c>
    </row>
    <row r="59" spans="1:8" ht="29.25" customHeight="1">
      <c r="A59" s="43" t="s">
        <v>75</v>
      </c>
      <c r="B59" s="44">
        <v>1982</v>
      </c>
      <c r="C59" s="44">
        <v>5</v>
      </c>
      <c r="D59" s="44">
        <v>23</v>
      </c>
      <c r="E59" s="44">
        <v>11</v>
      </c>
      <c r="F59" s="45">
        <v>97.42</v>
      </c>
      <c r="G59" s="46">
        <v>0.3</v>
      </c>
      <c r="H59" s="45">
        <f t="shared" si="0"/>
        <v>97.12</v>
      </c>
    </row>
    <row r="60" spans="1:8" ht="29.25" customHeight="1">
      <c r="A60" s="43" t="s">
        <v>75</v>
      </c>
      <c r="B60" s="44">
        <v>1983</v>
      </c>
      <c r="C60" s="44">
        <v>5</v>
      </c>
      <c r="D60" s="44">
        <v>23</v>
      </c>
      <c r="E60" s="44">
        <v>11</v>
      </c>
      <c r="F60" s="45">
        <v>97.92</v>
      </c>
      <c r="G60" s="46">
        <v>0.3</v>
      </c>
      <c r="H60" s="45">
        <f t="shared" si="0"/>
        <v>97.62</v>
      </c>
    </row>
    <row r="61" spans="1:8" ht="29.25" customHeight="1">
      <c r="A61" s="43" t="s">
        <v>75</v>
      </c>
      <c r="B61" s="44">
        <v>1984</v>
      </c>
      <c r="C61" s="44">
        <v>5</v>
      </c>
      <c r="D61" s="44">
        <v>23</v>
      </c>
      <c r="E61" s="44">
        <v>11</v>
      </c>
      <c r="F61" s="45">
        <v>97.58</v>
      </c>
      <c r="G61" s="46">
        <v>0.3</v>
      </c>
      <c r="H61" s="45">
        <f t="shared" si="0"/>
        <v>97.28</v>
      </c>
    </row>
    <row r="62" spans="1:8" ht="29.25" customHeight="1">
      <c r="A62" s="43" t="s">
        <v>75</v>
      </c>
      <c r="B62" s="44">
        <v>1985</v>
      </c>
      <c r="C62" s="44">
        <v>5</v>
      </c>
      <c r="D62" s="44">
        <v>23</v>
      </c>
      <c r="E62" s="44">
        <v>11</v>
      </c>
      <c r="F62" s="45">
        <v>98.2</v>
      </c>
      <c r="G62" s="46">
        <v>0.3</v>
      </c>
      <c r="H62" s="45">
        <f t="shared" si="0"/>
        <v>97.9</v>
      </c>
    </row>
    <row r="63" spans="1:8" ht="29.25" customHeight="1">
      <c r="A63" s="43"/>
      <c r="B63" s="44"/>
      <c r="C63" s="44"/>
      <c r="D63" s="44"/>
      <c r="E63" s="44"/>
      <c r="F63" s="45"/>
      <c r="G63" s="46"/>
      <c r="H63" s="45"/>
    </row>
    <row r="64" spans="1:10" ht="29.25" customHeight="1">
      <c r="A64" s="43" t="s">
        <v>23</v>
      </c>
      <c r="B64" s="44">
        <v>1981</v>
      </c>
      <c r="C64" s="44">
        <v>5</v>
      </c>
      <c r="D64" s="44">
        <v>23</v>
      </c>
      <c r="E64" s="44">
        <v>16</v>
      </c>
      <c r="F64" s="45">
        <v>114.25</v>
      </c>
      <c r="G64" s="46">
        <v>0.8</v>
      </c>
      <c r="H64" s="45">
        <f t="shared" si="0"/>
        <v>113.45</v>
      </c>
      <c r="I64" s="46">
        <v>2381.4</v>
      </c>
      <c r="J64" s="47">
        <f t="shared" si="1"/>
        <v>2267.9500000000003</v>
      </c>
    </row>
    <row r="65" spans="1:10" ht="29.25" customHeight="1">
      <c r="A65" s="43" t="s">
        <v>23</v>
      </c>
      <c r="B65" s="44">
        <v>1982</v>
      </c>
      <c r="C65" s="44">
        <v>5</v>
      </c>
      <c r="D65" s="44">
        <v>23</v>
      </c>
      <c r="E65" s="44">
        <v>16</v>
      </c>
      <c r="F65" s="45">
        <v>113.67</v>
      </c>
      <c r="G65" s="46">
        <v>0.8</v>
      </c>
      <c r="H65" s="45">
        <f t="shared" si="0"/>
        <v>112.87</v>
      </c>
      <c r="I65" s="46">
        <v>2381.4</v>
      </c>
      <c r="J65" s="47">
        <f t="shared" si="1"/>
        <v>2268.53</v>
      </c>
    </row>
    <row r="66" spans="1:10" ht="29.25" customHeight="1">
      <c r="A66" s="43" t="s">
        <v>23</v>
      </c>
      <c r="B66" s="44">
        <v>1983</v>
      </c>
      <c r="C66" s="44">
        <v>5</v>
      </c>
      <c r="D66" s="44">
        <v>23</v>
      </c>
      <c r="E66" s="44">
        <v>16</v>
      </c>
      <c r="F66" s="45">
        <v>113.8</v>
      </c>
      <c r="G66" s="46">
        <v>0.8</v>
      </c>
      <c r="H66" s="45">
        <f t="shared" si="0"/>
        <v>113</v>
      </c>
      <c r="I66" s="46">
        <v>2381.4</v>
      </c>
      <c r="J66" s="47">
        <f t="shared" si="1"/>
        <v>2268.4</v>
      </c>
    </row>
    <row r="67" spans="1:10" ht="29.25" customHeight="1">
      <c r="A67" s="43" t="s">
        <v>23</v>
      </c>
      <c r="B67" s="44">
        <v>1984</v>
      </c>
      <c r="C67" s="44">
        <v>5</v>
      </c>
      <c r="D67" s="44">
        <v>23</v>
      </c>
      <c r="E67" s="44">
        <v>16</v>
      </c>
      <c r="F67" s="45">
        <v>113.93</v>
      </c>
      <c r="G67" s="46">
        <v>0.8</v>
      </c>
      <c r="H67" s="45">
        <f aca="true" t="shared" si="2" ref="H67:H110">SUM(F67-G67)</f>
        <v>113.13000000000001</v>
      </c>
      <c r="I67" s="46">
        <v>2381.4</v>
      </c>
      <c r="J67" s="47">
        <f aca="true" t="shared" si="3" ref="J67:J110">SUM(I67-H67)</f>
        <v>2268.27</v>
      </c>
    </row>
    <row r="68" spans="1:11" ht="29.25" customHeight="1">
      <c r="A68" s="43" t="s">
        <v>23</v>
      </c>
      <c r="B68" s="44">
        <v>1985</v>
      </c>
      <c r="C68" s="44">
        <v>5</v>
      </c>
      <c r="D68" s="44">
        <v>23</v>
      </c>
      <c r="E68" s="44">
        <v>16</v>
      </c>
      <c r="F68" s="45">
        <v>113.6</v>
      </c>
      <c r="G68" s="46">
        <v>0.8</v>
      </c>
      <c r="H68" s="45">
        <f t="shared" si="2"/>
        <v>112.8</v>
      </c>
      <c r="I68" s="46">
        <v>2381.4</v>
      </c>
      <c r="J68" s="47">
        <f t="shared" si="3"/>
        <v>2268.6</v>
      </c>
      <c r="K68" s="47">
        <f>AVERAGE(J64:J68)</f>
        <v>2268.3500000000004</v>
      </c>
    </row>
    <row r="69" spans="1:9" ht="29.25" customHeight="1">
      <c r="A69" s="43"/>
      <c r="B69" s="44"/>
      <c r="C69" s="44"/>
      <c r="D69" s="44"/>
      <c r="E69" s="44"/>
      <c r="F69" s="45"/>
      <c r="G69" s="46"/>
      <c r="H69" s="45"/>
      <c r="I69" s="46"/>
    </row>
    <row r="70" spans="1:10" ht="29.25" customHeight="1">
      <c r="A70" s="43" t="s">
        <v>22</v>
      </c>
      <c r="B70" s="44">
        <v>1981</v>
      </c>
      <c r="C70" s="44">
        <v>5</v>
      </c>
      <c r="D70" s="44">
        <v>23</v>
      </c>
      <c r="E70" s="44">
        <v>30</v>
      </c>
      <c r="F70" s="45">
        <v>50.01</v>
      </c>
      <c r="G70" s="46">
        <v>0.9</v>
      </c>
      <c r="H70" s="45">
        <f t="shared" si="2"/>
        <v>49.11</v>
      </c>
      <c r="I70" s="46">
        <v>2252</v>
      </c>
      <c r="J70" s="47">
        <f t="shared" si="3"/>
        <v>2202.89</v>
      </c>
    </row>
    <row r="71" spans="1:10" ht="29.25" customHeight="1">
      <c r="A71" s="43" t="s">
        <v>22</v>
      </c>
      <c r="B71" s="44">
        <v>1982</v>
      </c>
      <c r="C71" s="44">
        <v>5</v>
      </c>
      <c r="D71" s="44">
        <v>23</v>
      </c>
      <c r="E71" s="44">
        <v>30</v>
      </c>
      <c r="F71" s="45">
        <v>49.64</v>
      </c>
      <c r="G71" s="46">
        <v>0.9</v>
      </c>
      <c r="H71" s="45">
        <f t="shared" si="2"/>
        <v>48.74</v>
      </c>
      <c r="I71" s="46">
        <v>2252</v>
      </c>
      <c r="J71" s="47">
        <f t="shared" si="3"/>
        <v>2203.26</v>
      </c>
    </row>
    <row r="72" spans="1:10" ht="29.25" customHeight="1">
      <c r="A72" s="43" t="s">
        <v>22</v>
      </c>
      <c r="B72" s="44">
        <v>1983</v>
      </c>
      <c r="C72" s="44">
        <v>5</v>
      </c>
      <c r="D72" s="44">
        <v>23</v>
      </c>
      <c r="E72" s="44">
        <v>30</v>
      </c>
      <c r="F72" s="45">
        <v>49.63</v>
      </c>
      <c r="G72" s="46">
        <v>0.9</v>
      </c>
      <c r="H72" s="45">
        <f t="shared" si="2"/>
        <v>48.730000000000004</v>
      </c>
      <c r="I72" s="46">
        <v>2252</v>
      </c>
      <c r="J72" s="47">
        <f t="shared" si="3"/>
        <v>2203.27</v>
      </c>
    </row>
    <row r="73" spans="1:10" ht="29.25" customHeight="1">
      <c r="A73" s="43" t="s">
        <v>22</v>
      </c>
      <c r="B73" s="44">
        <v>1984</v>
      </c>
      <c r="C73" s="44">
        <v>5</v>
      </c>
      <c r="D73" s="44">
        <v>23</v>
      </c>
      <c r="E73" s="44">
        <v>30</v>
      </c>
      <c r="F73" s="45">
        <v>49.44</v>
      </c>
      <c r="G73" s="46">
        <v>0.9</v>
      </c>
      <c r="H73" s="45">
        <f t="shared" si="2"/>
        <v>48.54</v>
      </c>
      <c r="I73" s="46">
        <v>2252</v>
      </c>
      <c r="J73" s="47">
        <f t="shared" si="3"/>
        <v>2203.46</v>
      </c>
    </row>
    <row r="74" spans="1:11" ht="29.25" customHeight="1">
      <c r="A74" s="43" t="s">
        <v>22</v>
      </c>
      <c r="B74" s="44">
        <v>1985</v>
      </c>
      <c r="C74" s="44">
        <v>5</v>
      </c>
      <c r="D74" s="44">
        <v>23</v>
      </c>
      <c r="E74" s="44">
        <v>30</v>
      </c>
      <c r="F74" s="45">
        <v>49.27</v>
      </c>
      <c r="G74" s="46">
        <v>0.9</v>
      </c>
      <c r="H74" s="45">
        <f t="shared" si="2"/>
        <v>48.370000000000005</v>
      </c>
      <c r="I74" s="46">
        <v>2252</v>
      </c>
      <c r="J74" s="47">
        <f t="shared" si="3"/>
        <v>2203.63</v>
      </c>
      <c r="K74" s="47">
        <f>AVERAGE(J70:J74)</f>
        <v>2203.3020000000006</v>
      </c>
    </row>
    <row r="75" spans="1:9" ht="29.25" customHeight="1">
      <c r="A75" s="43"/>
      <c r="B75" s="44"/>
      <c r="C75" s="44"/>
      <c r="D75" s="44"/>
      <c r="E75" s="44"/>
      <c r="F75" s="45"/>
      <c r="G75" s="46"/>
      <c r="H75" s="45"/>
      <c r="I75" s="46"/>
    </row>
    <row r="76" spans="1:10" ht="29.25" customHeight="1">
      <c r="A76" s="43" t="s">
        <v>24</v>
      </c>
      <c r="B76" s="44">
        <v>1981</v>
      </c>
      <c r="C76" s="44">
        <v>5</v>
      </c>
      <c r="D76" s="44">
        <v>23</v>
      </c>
      <c r="E76" s="44">
        <v>34</v>
      </c>
      <c r="F76" s="45">
        <v>97.64</v>
      </c>
      <c r="G76" s="46">
        <v>0.6</v>
      </c>
      <c r="H76" s="45">
        <f t="shared" si="2"/>
        <v>97.04</v>
      </c>
      <c r="I76" s="46">
        <v>2312.4</v>
      </c>
      <c r="J76" s="47">
        <f t="shared" si="3"/>
        <v>2215.36</v>
      </c>
    </row>
    <row r="77" spans="1:10" ht="29.25" customHeight="1">
      <c r="A77" s="43" t="s">
        <v>24</v>
      </c>
      <c r="B77" s="44">
        <v>1982</v>
      </c>
      <c r="C77" s="44">
        <v>5</v>
      </c>
      <c r="D77" s="44">
        <v>23</v>
      </c>
      <c r="E77" s="44">
        <v>34</v>
      </c>
      <c r="F77" s="45">
        <v>97.22</v>
      </c>
      <c r="G77" s="46">
        <v>0.6</v>
      </c>
      <c r="H77" s="45">
        <f t="shared" si="2"/>
        <v>96.62</v>
      </c>
      <c r="I77" s="46">
        <v>2312.4</v>
      </c>
      <c r="J77" s="47">
        <f t="shared" si="3"/>
        <v>2215.78</v>
      </c>
    </row>
    <row r="78" spans="1:10" ht="29.25" customHeight="1">
      <c r="A78" s="43" t="s">
        <v>24</v>
      </c>
      <c r="B78" s="44">
        <v>1983</v>
      </c>
      <c r="C78" s="44">
        <v>5</v>
      </c>
      <c r="D78" s="44">
        <v>23</v>
      </c>
      <c r="E78" s="44">
        <v>34</v>
      </c>
      <c r="F78" s="45">
        <v>97.29</v>
      </c>
      <c r="G78" s="46">
        <v>0.6</v>
      </c>
      <c r="H78" s="45">
        <f t="shared" si="2"/>
        <v>96.69000000000001</v>
      </c>
      <c r="I78" s="46">
        <v>2312.4</v>
      </c>
      <c r="J78" s="47">
        <f t="shared" si="3"/>
        <v>2215.71</v>
      </c>
    </row>
    <row r="79" spans="1:10" ht="29.25" customHeight="1">
      <c r="A79" s="43" t="s">
        <v>24</v>
      </c>
      <c r="B79" s="44">
        <v>1984</v>
      </c>
      <c r="C79" s="44">
        <v>5</v>
      </c>
      <c r="D79" s="44">
        <v>23</v>
      </c>
      <c r="E79" s="44">
        <v>34</v>
      </c>
      <c r="F79" s="45">
        <v>96.89</v>
      </c>
      <c r="G79" s="46">
        <v>0.6</v>
      </c>
      <c r="H79" s="45">
        <f t="shared" si="2"/>
        <v>96.29</v>
      </c>
      <c r="I79" s="46">
        <v>2312.4</v>
      </c>
      <c r="J79" s="47">
        <f t="shared" si="3"/>
        <v>2216.11</v>
      </c>
    </row>
    <row r="80" spans="1:11" ht="29.25" customHeight="1">
      <c r="A80" s="43" t="s">
        <v>24</v>
      </c>
      <c r="B80" s="44">
        <v>1985</v>
      </c>
      <c r="C80" s="44">
        <v>5</v>
      </c>
      <c r="D80" s="44">
        <v>23</v>
      </c>
      <c r="E80" s="44">
        <v>34</v>
      </c>
      <c r="F80" s="45">
        <v>96.4</v>
      </c>
      <c r="G80" s="46">
        <v>0.6</v>
      </c>
      <c r="H80" s="45">
        <f t="shared" si="2"/>
        <v>95.80000000000001</v>
      </c>
      <c r="I80" s="46">
        <v>2312.4</v>
      </c>
      <c r="J80" s="47">
        <f t="shared" si="3"/>
        <v>2216.6</v>
      </c>
      <c r="K80" s="47">
        <f>AVERAGE(J76:J80)</f>
        <v>2215.9120000000003</v>
      </c>
    </row>
    <row r="81" spans="1:9" ht="29.25" customHeight="1">
      <c r="A81" s="43"/>
      <c r="B81" s="44"/>
      <c r="C81" s="44"/>
      <c r="D81" s="44"/>
      <c r="E81" s="44"/>
      <c r="F81" s="45"/>
      <c r="G81" s="46"/>
      <c r="H81" s="45"/>
      <c r="I81" s="46"/>
    </row>
    <row r="82" spans="1:10" ht="29.25" customHeight="1">
      <c r="A82" s="43" t="s">
        <v>32</v>
      </c>
      <c r="B82" s="44">
        <v>1981</v>
      </c>
      <c r="C82" s="44">
        <v>5</v>
      </c>
      <c r="D82" s="44">
        <v>24</v>
      </c>
      <c r="E82" s="44">
        <v>3</v>
      </c>
      <c r="F82" s="45">
        <v>72.81</v>
      </c>
      <c r="G82" s="46">
        <v>0.6</v>
      </c>
      <c r="H82" s="45">
        <f t="shared" si="2"/>
        <v>72.21000000000001</v>
      </c>
      <c r="I82" s="46">
        <v>2351</v>
      </c>
      <c r="J82" s="47">
        <f t="shared" si="3"/>
        <v>2278.79</v>
      </c>
    </row>
    <row r="83" spans="1:10" ht="29.25" customHeight="1">
      <c r="A83" s="43" t="s">
        <v>32</v>
      </c>
      <c r="B83" s="44">
        <v>1982</v>
      </c>
      <c r="C83" s="44">
        <v>5</v>
      </c>
      <c r="D83" s="44">
        <v>24</v>
      </c>
      <c r="E83" s="44">
        <v>3</v>
      </c>
      <c r="F83" s="45">
        <v>72.75</v>
      </c>
      <c r="G83" s="46">
        <v>0.6</v>
      </c>
      <c r="H83" s="45">
        <f t="shared" si="2"/>
        <v>72.15</v>
      </c>
      <c r="I83" s="46">
        <v>2351</v>
      </c>
      <c r="J83" s="47">
        <f t="shared" si="3"/>
        <v>2278.85</v>
      </c>
    </row>
    <row r="84" spans="1:10" ht="29.25" customHeight="1">
      <c r="A84" s="43" t="s">
        <v>32</v>
      </c>
      <c r="B84" s="44">
        <v>1983</v>
      </c>
      <c r="C84" s="44">
        <v>5</v>
      </c>
      <c r="D84" s="44">
        <v>24</v>
      </c>
      <c r="E84" s="44">
        <v>3</v>
      </c>
      <c r="F84" s="45">
        <v>72.72</v>
      </c>
      <c r="G84" s="46">
        <v>0.6</v>
      </c>
      <c r="H84" s="45">
        <f t="shared" si="2"/>
        <v>72.12</v>
      </c>
      <c r="I84" s="46">
        <v>2351</v>
      </c>
      <c r="J84" s="47">
        <f t="shared" si="3"/>
        <v>2278.88</v>
      </c>
    </row>
    <row r="85" spans="1:10" ht="29.25" customHeight="1">
      <c r="A85" s="43" t="s">
        <v>32</v>
      </c>
      <c r="B85" s="44">
        <v>1984</v>
      </c>
      <c r="C85" s="44">
        <v>5</v>
      </c>
      <c r="D85" s="44">
        <v>24</v>
      </c>
      <c r="E85" s="44">
        <v>3</v>
      </c>
      <c r="F85" s="45">
        <v>72.96</v>
      </c>
      <c r="G85" s="46">
        <v>0.6</v>
      </c>
      <c r="H85" s="45">
        <f t="shared" si="2"/>
        <v>72.36</v>
      </c>
      <c r="I85" s="46">
        <v>2351</v>
      </c>
      <c r="J85" s="47">
        <f t="shared" si="3"/>
        <v>2278.64</v>
      </c>
    </row>
    <row r="86" spans="1:11" ht="29.25" customHeight="1">
      <c r="A86" s="43" t="s">
        <v>32</v>
      </c>
      <c r="B86" s="44">
        <v>1985</v>
      </c>
      <c r="C86" s="44">
        <v>5</v>
      </c>
      <c r="D86" s="44">
        <v>24</v>
      </c>
      <c r="E86" s="44">
        <v>3</v>
      </c>
      <c r="F86" s="45">
        <v>72.79</v>
      </c>
      <c r="G86" s="46">
        <v>0.6</v>
      </c>
      <c r="H86" s="45">
        <f t="shared" si="2"/>
        <v>72.19000000000001</v>
      </c>
      <c r="I86" s="46">
        <v>2351</v>
      </c>
      <c r="J86" s="47">
        <f t="shared" si="3"/>
        <v>2278.81</v>
      </c>
      <c r="K86" s="47">
        <f>AVERAGE(J82:J86)</f>
        <v>2278.794</v>
      </c>
    </row>
    <row r="87" spans="1:9" ht="29.25" customHeight="1">
      <c r="A87" s="43"/>
      <c r="B87" s="44"/>
      <c r="C87" s="44"/>
      <c r="D87" s="44"/>
      <c r="E87" s="44"/>
      <c r="F87" s="45"/>
      <c r="G87" s="46"/>
      <c r="H87" s="45"/>
      <c r="I87" s="46"/>
    </row>
    <row r="88" spans="1:10" ht="29.25" customHeight="1">
      <c r="A88" s="43" t="s">
        <v>29</v>
      </c>
      <c r="B88" s="44">
        <v>1981</v>
      </c>
      <c r="C88" s="44">
        <v>5</v>
      </c>
      <c r="D88" s="44">
        <v>24</v>
      </c>
      <c r="E88" s="44">
        <v>8</v>
      </c>
      <c r="F88" s="45">
        <v>161.94</v>
      </c>
      <c r="G88" s="46">
        <v>0.1</v>
      </c>
      <c r="H88" s="45">
        <f t="shared" si="2"/>
        <v>161.84</v>
      </c>
      <c r="I88" s="46">
        <v>2457.6</v>
      </c>
      <c r="J88" s="47">
        <f t="shared" si="3"/>
        <v>2295.7599999999998</v>
      </c>
    </row>
    <row r="89" spans="1:10" ht="29.25" customHeight="1">
      <c r="A89" s="43" t="s">
        <v>29</v>
      </c>
      <c r="B89" s="44">
        <v>1982</v>
      </c>
      <c r="C89" s="44">
        <v>5</v>
      </c>
      <c r="D89" s="44">
        <v>24</v>
      </c>
      <c r="E89" s="44">
        <v>8</v>
      </c>
      <c r="F89" s="45">
        <v>159.56</v>
      </c>
      <c r="G89" s="46">
        <v>0.1</v>
      </c>
      <c r="H89" s="45">
        <f t="shared" si="2"/>
        <v>159.46</v>
      </c>
      <c r="I89" s="46">
        <v>2457.6</v>
      </c>
      <c r="J89" s="47">
        <f t="shared" si="3"/>
        <v>2298.14</v>
      </c>
    </row>
    <row r="90" spans="1:10" ht="29.25" customHeight="1">
      <c r="A90" s="43" t="s">
        <v>29</v>
      </c>
      <c r="B90" s="44">
        <v>1983</v>
      </c>
      <c r="C90" s="44">
        <v>5</v>
      </c>
      <c r="D90" s="44">
        <v>24</v>
      </c>
      <c r="E90" s="44">
        <v>8</v>
      </c>
      <c r="F90" s="45">
        <v>160.53</v>
      </c>
      <c r="G90" s="46">
        <v>0.1</v>
      </c>
      <c r="H90" s="45">
        <f t="shared" si="2"/>
        <v>160.43</v>
      </c>
      <c r="I90" s="46">
        <v>2457.6</v>
      </c>
      <c r="J90" s="47">
        <f t="shared" si="3"/>
        <v>2297.17</v>
      </c>
    </row>
    <row r="91" spans="1:10" ht="29.25" customHeight="1">
      <c r="A91" s="43" t="s">
        <v>29</v>
      </c>
      <c r="B91" s="44">
        <v>1984</v>
      </c>
      <c r="C91" s="44">
        <v>5</v>
      </c>
      <c r="D91" s="44">
        <v>24</v>
      </c>
      <c r="E91" s="44">
        <v>8</v>
      </c>
      <c r="F91" s="45">
        <v>159.76</v>
      </c>
      <c r="G91" s="46">
        <v>0.1</v>
      </c>
      <c r="H91" s="45">
        <f t="shared" si="2"/>
        <v>159.66</v>
      </c>
      <c r="I91" s="46">
        <v>2457.6</v>
      </c>
      <c r="J91" s="47">
        <f t="shared" si="3"/>
        <v>2297.94</v>
      </c>
    </row>
    <row r="92" spans="1:11" ht="29.25" customHeight="1">
      <c r="A92" s="43" t="s">
        <v>29</v>
      </c>
      <c r="B92" s="44">
        <v>1985</v>
      </c>
      <c r="C92" s="44">
        <v>5</v>
      </c>
      <c r="D92" s="44">
        <v>24</v>
      </c>
      <c r="E92" s="44">
        <v>8</v>
      </c>
      <c r="F92" s="45">
        <v>162.93</v>
      </c>
      <c r="G92" s="46">
        <v>0.1</v>
      </c>
      <c r="H92" s="45">
        <f t="shared" si="2"/>
        <v>162.83</v>
      </c>
      <c r="I92" s="46">
        <v>2457.6</v>
      </c>
      <c r="J92" s="47">
        <f t="shared" si="3"/>
        <v>2294.77</v>
      </c>
      <c r="K92" s="47">
        <f>AVERAGE(J88:J92)</f>
        <v>2296.7560000000003</v>
      </c>
    </row>
    <row r="93" spans="1:9" ht="29.25" customHeight="1">
      <c r="A93" s="43"/>
      <c r="B93" s="44"/>
      <c r="C93" s="44"/>
      <c r="D93" s="44"/>
      <c r="E93" s="44"/>
      <c r="F93" s="45"/>
      <c r="G93" s="46"/>
      <c r="H93" s="45"/>
      <c r="I93" s="46"/>
    </row>
    <row r="94" spans="1:10" ht="29.25" customHeight="1">
      <c r="A94" s="43" t="s">
        <v>33</v>
      </c>
      <c r="B94" s="44">
        <v>1981</v>
      </c>
      <c r="C94" s="44">
        <v>5</v>
      </c>
      <c r="D94" s="44">
        <v>24</v>
      </c>
      <c r="E94" s="44">
        <v>13</v>
      </c>
      <c r="F94" s="45">
        <v>96.41</v>
      </c>
      <c r="G94" s="46">
        <v>0.6</v>
      </c>
      <c r="H94" s="45">
        <f t="shared" si="2"/>
        <v>95.81</v>
      </c>
      <c r="I94" s="46">
        <v>2344.6</v>
      </c>
      <c r="J94" s="47">
        <f t="shared" si="3"/>
        <v>2248.79</v>
      </c>
    </row>
    <row r="95" spans="1:10" ht="29.25" customHeight="1">
      <c r="A95" s="43" t="s">
        <v>33</v>
      </c>
      <c r="B95" s="44">
        <v>1982</v>
      </c>
      <c r="C95" s="44">
        <v>5</v>
      </c>
      <c r="D95" s="44">
        <v>24</v>
      </c>
      <c r="E95" s="44">
        <v>13</v>
      </c>
      <c r="F95" s="45">
        <v>95.13</v>
      </c>
      <c r="G95" s="46">
        <v>0.6</v>
      </c>
      <c r="H95" s="45">
        <f t="shared" si="2"/>
        <v>94.53</v>
      </c>
      <c r="I95" s="46">
        <v>2344.6</v>
      </c>
      <c r="J95" s="47">
        <f t="shared" si="3"/>
        <v>2250.0699999999997</v>
      </c>
    </row>
    <row r="96" spans="1:10" ht="29.25" customHeight="1">
      <c r="A96" s="43" t="s">
        <v>33</v>
      </c>
      <c r="B96" s="44">
        <v>1983</v>
      </c>
      <c r="C96" s="44">
        <v>5</v>
      </c>
      <c r="D96" s="44">
        <v>24</v>
      </c>
      <c r="E96" s="44">
        <v>13</v>
      </c>
      <c r="F96" s="45">
        <v>95.77</v>
      </c>
      <c r="G96" s="46">
        <v>0.6</v>
      </c>
      <c r="H96" s="45">
        <f t="shared" si="2"/>
        <v>95.17</v>
      </c>
      <c r="I96" s="46">
        <v>2344.6</v>
      </c>
      <c r="J96" s="47">
        <f t="shared" si="3"/>
        <v>2249.43</v>
      </c>
    </row>
    <row r="97" spans="1:10" ht="29.25" customHeight="1">
      <c r="A97" s="43" t="s">
        <v>33</v>
      </c>
      <c r="B97" s="44">
        <v>1984</v>
      </c>
      <c r="C97" s="44">
        <v>5</v>
      </c>
      <c r="D97" s="44">
        <v>24</v>
      </c>
      <c r="E97" s="44">
        <v>13</v>
      </c>
      <c r="F97" s="45">
        <v>92.95</v>
      </c>
      <c r="G97" s="46">
        <v>0.6</v>
      </c>
      <c r="H97" s="45">
        <f t="shared" si="2"/>
        <v>92.35000000000001</v>
      </c>
      <c r="I97" s="46">
        <v>2344.6</v>
      </c>
      <c r="J97" s="47">
        <f t="shared" si="3"/>
        <v>2252.25</v>
      </c>
    </row>
    <row r="98" spans="1:11" ht="29.25" customHeight="1">
      <c r="A98" s="43" t="s">
        <v>33</v>
      </c>
      <c r="B98" s="44">
        <v>1985</v>
      </c>
      <c r="C98" s="44">
        <v>5</v>
      </c>
      <c r="D98" s="44">
        <v>24</v>
      </c>
      <c r="E98" s="44">
        <v>13</v>
      </c>
      <c r="F98" s="45">
        <v>93.42</v>
      </c>
      <c r="G98" s="46">
        <v>0.6</v>
      </c>
      <c r="H98" s="45">
        <f t="shared" si="2"/>
        <v>92.82000000000001</v>
      </c>
      <c r="I98" s="46">
        <v>2344.6</v>
      </c>
      <c r="J98" s="47">
        <f t="shared" si="3"/>
        <v>2251.7799999999997</v>
      </c>
      <c r="K98" s="47">
        <f>AVERAGE(J94:J98)</f>
        <v>2250.464</v>
      </c>
    </row>
    <row r="99" spans="1:9" ht="29.25" customHeight="1">
      <c r="A99" s="43"/>
      <c r="B99" s="44"/>
      <c r="C99" s="44"/>
      <c r="D99" s="44"/>
      <c r="E99" s="44"/>
      <c r="F99" s="45"/>
      <c r="G99" s="46"/>
      <c r="H99" s="45"/>
      <c r="I99" s="46"/>
    </row>
    <row r="100" spans="1:10" ht="29.25" customHeight="1">
      <c r="A100" s="43" t="s">
        <v>35</v>
      </c>
      <c r="B100" s="44">
        <v>1981</v>
      </c>
      <c r="C100" s="44">
        <v>5</v>
      </c>
      <c r="D100" s="44">
        <v>24</v>
      </c>
      <c r="E100" s="44">
        <v>20</v>
      </c>
      <c r="F100" s="45">
        <v>94.18</v>
      </c>
      <c r="G100" s="46">
        <v>0.3</v>
      </c>
      <c r="H100" s="45">
        <f t="shared" si="2"/>
        <v>93.88000000000001</v>
      </c>
      <c r="I100" s="46">
        <v>2373.47</v>
      </c>
      <c r="J100" s="47">
        <f t="shared" si="3"/>
        <v>2279.5899999999997</v>
      </c>
    </row>
    <row r="101" spans="1:10" ht="29.25" customHeight="1">
      <c r="A101" s="43" t="s">
        <v>35</v>
      </c>
      <c r="B101" s="44">
        <v>1982</v>
      </c>
      <c r="C101" s="44">
        <v>5</v>
      </c>
      <c r="D101" s="44">
        <v>24</v>
      </c>
      <c r="E101" s="44">
        <v>20</v>
      </c>
      <c r="F101" s="45">
        <v>93.12</v>
      </c>
      <c r="G101" s="46">
        <v>0.3</v>
      </c>
      <c r="H101" s="45">
        <f t="shared" si="2"/>
        <v>92.82000000000001</v>
      </c>
      <c r="I101" s="46">
        <v>2373.47</v>
      </c>
      <c r="J101" s="47">
        <f t="shared" si="3"/>
        <v>2280.6499999999996</v>
      </c>
    </row>
    <row r="102" spans="1:10" ht="29.25" customHeight="1">
      <c r="A102" s="43" t="s">
        <v>35</v>
      </c>
      <c r="B102" s="44">
        <v>1983</v>
      </c>
      <c r="C102" s="44">
        <v>5</v>
      </c>
      <c r="D102" s="44">
        <v>24</v>
      </c>
      <c r="E102" s="44">
        <v>20</v>
      </c>
      <c r="F102" s="45">
        <v>92.34</v>
      </c>
      <c r="G102" s="46">
        <v>0.3</v>
      </c>
      <c r="H102" s="45">
        <f t="shared" si="2"/>
        <v>92.04</v>
      </c>
      <c r="I102" s="46">
        <v>2373.47</v>
      </c>
      <c r="J102" s="47">
        <f t="shared" si="3"/>
        <v>2281.43</v>
      </c>
    </row>
    <row r="103" spans="1:10" ht="29.25" customHeight="1">
      <c r="A103" s="43" t="s">
        <v>35</v>
      </c>
      <c r="B103" s="44">
        <v>1984</v>
      </c>
      <c r="C103" s="44">
        <v>5</v>
      </c>
      <c r="D103" s="44">
        <v>24</v>
      </c>
      <c r="E103" s="44">
        <v>20</v>
      </c>
      <c r="F103" s="45">
        <v>92.71</v>
      </c>
      <c r="G103" s="46">
        <v>0.3</v>
      </c>
      <c r="H103" s="45">
        <f t="shared" si="2"/>
        <v>92.41</v>
      </c>
      <c r="I103" s="46">
        <v>2373.47</v>
      </c>
      <c r="J103" s="47">
        <f t="shared" si="3"/>
        <v>2281.06</v>
      </c>
    </row>
    <row r="104" spans="1:11" ht="29.25" customHeight="1">
      <c r="A104" s="43" t="s">
        <v>35</v>
      </c>
      <c r="B104" s="44">
        <v>1985</v>
      </c>
      <c r="C104" s="44">
        <v>5</v>
      </c>
      <c r="D104" s="44">
        <v>24</v>
      </c>
      <c r="E104" s="44">
        <v>20</v>
      </c>
      <c r="F104" s="45">
        <v>91.19</v>
      </c>
      <c r="G104" s="46">
        <v>0.3</v>
      </c>
      <c r="H104" s="45">
        <f t="shared" si="2"/>
        <v>90.89</v>
      </c>
      <c r="I104" s="46">
        <v>2373.47</v>
      </c>
      <c r="J104" s="47">
        <f t="shared" si="3"/>
        <v>2282.58</v>
      </c>
      <c r="K104" s="47">
        <f>AVERAGE(J100:J104)</f>
        <v>2281.062</v>
      </c>
    </row>
    <row r="105" spans="1:9" ht="29.25" customHeight="1">
      <c r="A105" s="43"/>
      <c r="B105" s="44"/>
      <c r="C105" s="44"/>
      <c r="D105" s="44"/>
      <c r="E105" s="44"/>
      <c r="F105" s="45"/>
      <c r="G105" s="46"/>
      <c r="H105" s="45"/>
      <c r="I105" s="46"/>
    </row>
    <row r="106" spans="1:10" ht="29.25" customHeight="1">
      <c r="A106" s="43" t="s">
        <v>31</v>
      </c>
      <c r="B106" s="44">
        <v>1981</v>
      </c>
      <c r="C106" s="44">
        <v>5</v>
      </c>
      <c r="D106" s="44">
        <v>24</v>
      </c>
      <c r="E106" s="44">
        <v>27</v>
      </c>
      <c r="F106" s="45">
        <v>134.28</v>
      </c>
      <c r="G106" s="46">
        <v>0.8</v>
      </c>
      <c r="H106" s="45">
        <f t="shared" si="2"/>
        <v>133.48</v>
      </c>
      <c r="I106" s="46">
        <v>2388.9</v>
      </c>
      <c r="J106" s="47">
        <f t="shared" si="3"/>
        <v>2255.42</v>
      </c>
    </row>
    <row r="107" spans="1:10" ht="29.25" customHeight="1">
      <c r="A107" s="43" t="s">
        <v>31</v>
      </c>
      <c r="B107" s="44">
        <v>1982</v>
      </c>
      <c r="C107" s="44">
        <v>5</v>
      </c>
      <c r="D107" s="44">
        <v>24</v>
      </c>
      <c r="E107" s="44">
        <v>27</v>
      </c>
      <c r="F107" s="45">
        <v>133.4</v>
      </c>
      <c r="G107" s="46">
        <v>0.8</v>
      </c>
      <c r="H107" s="45">
        <f t="shared" si="2"/>
        <v>132.6</v>
      </c>
      <c r="I107" s="46">
        <v>2388.9</v>
      </c>
      <c r="J107" s="47">
        <f t="shared" si="3"/>
        <v>2256.3</v>
      </c>
    </row>
    <row r="108" spans="1:10" ht="29.25" customHeight="1">
      <c r="A108" s="43" t="s">
        <v>31</v>
      </c>
      <c r="B108" s="44">
        <v>1983</v>
      </c>
      <c r="C108" s="44">
        <v>5</v>
      </c>
      <c r="D108" s="44">
        <v>24</v>
      </c>
      <c r="E108" s="44">
        <v>27</v>
      </c>
      <c r="F108" s="45">
        <v>132.8</v>
      </c>
      <c r="G108" s="46">
        <v>0.8</v>
      </c>
      <c r="H108" s="45">
        <f t="shared" si="2"/>
        <v>132</v>
      </c>
      <c r="I108" s="46">
        <v>2388.9</v>
      </c>
      <c r="J108" s="47">
        <f t="shared" si="3"/>
        <v>2256.9</v>
      </c>
    </row>
    <row r="109" spans="1:10" ht="29.25" customHeight="1">
      <c r="A109" s="43" t="s">
        <v>31</v>
      </c>
      <c r="B109" s="44">
        <v>1984</v>
      </c>
      <c r="C109" s="44">
        <v>5</v>
      </c>
      <c r="D109" s="44">
        <v>24</v>
      </c>
      <c r="E109" s="44">
        <v>27</v>
      </c>
      <c r="F109" s="45">
        <v>132.86</v>
      </c>
      <c r="G109" s="46">
        <v>0.8</v>
      </c>
      <c r="H109" s="45">
        <f t="shared" si="2"/>
        <v>132.06</v>
      </c>
      <c r="I109" s="46">
        <v>2388.9</v>
      </c>
      <c r="J109" s="47">
        <f t="shared" si="3"/>
        <v>2256.84</v>
      </c>
    </row>
    <row r="110" spans="1:11" ht="29.25" customHeight="1">
      <c r="A110" s="43" t="s">
        <v>31</v>
      </c>
      <c r="B110" s="44">
        <v>1985</v>
      </c>
      <c r="C110" s="44">
        <v>5</v>
      </c>
      <c r="D110" s="44">
        <v>24</v>
      </c>
      <c r="E110" s="44">
        <v>27</v>
      </c>
      <c r="F110" s="45">
        <v>132.87</v>
      </c>
      <c r="G110" s="46">
        <v>0.8</v>
      </c>
      <c r="H110" s="45">
        <f t="shared" si="2"/>
        <v>132.07</v>
      </c>
      <c r="I110" s="46">
        <v>2388.9</v>
      </c>
      <c r="J110" s="47">
        <f t="shared" si="3"/>
        <v>2256.83</v>
      </c>
      <c r="K110" s="47">
        <f>AVERAGE(J106:J110)</f>
        <v>2256.458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pane xSplit="4" topLeftCell="W1" activePane="topRight" state="frozen"/>
      <selection pane="topLeft" activeCell="A1" sqref="A1"/>
      <selection pane="topRight" activeCell="X25" sqref="X25"/>
    </sheetView>
  </sheetViews>
  <sheetFormatPr defaultColWidth="9.140625" defaultRowHeight="12.75"/>
  <cols>
    <col min="1" max="1" width="20.00390625" style="2" customWidth="1"/>
    <col min="2" max="2" width="14.140625" style="2" customWidth="1"/>
    <col min="3" max="4" width="11.8515625" style="2" customWidth="1"/>
    <col min="5" max="5" width="12.140625" style="2" customWidth="1"/>
    <col min="6" max="6" width="11.8515625" style="2" customWidth="1"/>
    <col min="7" max="7" width="11.421875" style="2" customWidth="1"/>
    <col min="8" max="8" width="11.28125" style="2" customWidth="1"/>
    <col min="9" max="10" width="11.421875" style="2" customWidth="1"/>
    <col min="11" max="11" width="10.57421875" style="2" customWidth="1"/>
    <col min="12" max="12" width="11.8515625" style="56" customWidth="1"/>
    <col min="13" max="13" width="11.57421875" style="2" customWidth="1"/>
    <col min="14" max="14" width="10.421875" style="2" customWidth="1"/>
    <col min="15" max="15" width="10.00390625" style="2" customWidth="1"/>
    <col min="16" max="16" width="10.140625" style="2" customWidth="1"/>
    <col min="17" max="17" width="10.28125" style="2" customWidth="1"/>
    <col min="18" max="19" width="10.57421875" style="2" customWidth="1"/>
    <col min="20" max="20" width="10.140625" style="2" customWidth="1"/>
    <col min="21" max="24" width="10.28125" style="2" customWidth="1"/>
    <col min="25" max="16384" width="9.140625" style="2" customWidth="1"/>
  </cols>
  <sheetData>
    <row r="1" spans="1:24" s="8" customFormat="1" ht="46.5" customHeight="1">
      <c r="A1" s="5" t="s">
        <v>0</v>
      </c>
      <c r="B1" s="6" t="s">
        <v>36</v>
      </c>
      <c r="C1" s="5" t="s">
        <v>135</v>
      </c>
      <c r="D1" s="82" t="s">
        <v>136</v>
      </c>
      <c r="E1" s="7" t="s">
        <v>11</v>
      </c>
      <c r="F1" s="5" t="s">
        <v>12</v>
      </c>
      <c r="G1" s="5" t="s">
        <v>48</v>
      </c>
      <c r="H1" s="5" t="s">
        <v>49</v>
      </c>
      <c r="I1" s="5" t="s">
        <v>50</v>
      </c>
      <c r="J1" s="5" t="s">
        <v>51</v>
      </c>
      <c r="K1" s="5" t="s">
        <v>64</v>
      </c>
      <c r="L1" s="7" t="s">
        <v>94</v>
      </c>
      <c r="M1" s="5" t="s">
        <v>104</v>
      </c>
      <c r="N1" s="5" t="s">
        <v>106</v>
      </c>
      <c r="O1" s="5" t="s">
        <v>112</v>
      </c>
      <c r="P1" s="5" t="s">
        <v>115</v>
      </c>
      <c r="Q1" s="5" t="s">
        <v>118</v>
      </c>
      <c r="R1" s="5" t="s">
        <v>125</v>
      </c>
      <c r="S1" s="5" t="s">
        <v>126</v>
      </c>
      <c r="T1" s="5" t="s">
        <v>129</v>
      </c>
      <c r="U1" s="5" t="s">
        <v>137</v>
      </c>
      <c r="V1" s="5" t="s">
        <v>141</v>
      </c>
      <c r="W1" s="5" t="s">
        <v>144</v>
      </c>
      <c r="X1" s="5" t="s">
        <v>147</v>
      </c>
    </row>
    <row r="2" spans="1:24" ht="15.75">
      <c r="A2" s="4" t="s">
        <v>76</v>
      </c>
      <c r="B2" s="74" t="s">
        <v>37</v>
      </c>
      <c r="C2" s="75">
        <v>2259.43</v>
      </c>
      <c r="D2" s="75"/>
      <c r="E2" s="75">
        <v>2272.28</v>
      </c>
      <c r="F2" s="75">
        <v>2271.65</v>
      </c>
      <c r="G2" s="75">
        <v>2269.8333333333335</v>
      </c>
      <c r="H2" s="75">
        <v>2269.15</v>
      </c>
      <c r="I2" s="75">
        <v>2268.343333333333</v>
      </c>
      <c r="J2" s="75">
        <v>2269.5366666666664</v>
      </c>
      <c r="K2" s="75">
        <v>2270.7266666666665</v>
      </c>
      <c r="L2" s="75">
        <v>2272.63</v>
      </c>
      <c r="M2" s="57">
        <v>2273.92</v>
      </c>
      <c r="N2" s="76">
        <v>2274.5833333333335</v>
      </c>
      <c r="O2" s="76">
        <v>2275.43</v>
      </c>
      <c r="P2" s="57">
        <v>2274.21</v>
      </c>
      <c r="Q2" s="57">
        <v>2273.42</v>
      </c>
      <c r="R2" s="75">
        <v>2272.3</v>
      </c>
      <c r="S2" s="75">
        <v>2272.9499999999994</v>
      </c>
      <c r="T2" s="75">
        <v>2273.41</v>
      </c>
      <c r="U2" s="2">
        <v>2274.36</v>
      </c>
      <c r="V2" s="2">
        <v>2275.96</v>
      </c>
      <c r="W2" s="2">
        <v>2277.23</v>
      </c>
      <c r="X2" s="2">
        <v>2278.16</v>
      </c>
    </row>
    <row r="3" spans="1:24" ht="15.75">
      <c r="A3" s="4" t="s">
        <v>27</v>
      </c>
      <c r="B3" s="74" t="s">
        <v>37</v>
      </c>
      <c r="C3" s="75">
        <v>2205.5020000000004</v>
      </c>
      <c r="D3" s="75"/>
      <c r="E3" s="75">
        <v>2207.14</v>
      </c>
      <c r="F3" s="75">
        <v>2206.2</v>
      </c>
      <c r="G3" s="75">
        <v>2204.77</v>
      </c>
      <c r="H3" s="75">
        <v>2203.7233333333334</v>
      </c>
      <c r="I3" s="75">
        <v>2203.0833333333335</v>
      </c>
      <c r="J3" s="75">
        <v>2203.2333333333336</v>
      </c>
      <c r="K3" s="75">
        <v>2203.8</v>
      </c>
      <c r="L3" s="75">
        <v>2204.48</v>
      </c>
      <c r="M3" s="57">
        <v>2205.04</v>
      </c>
      <c r="N3" s="76">
        <v>2205.4733333333334</v>
      </c>
      <c r="O3" s="76">
        <v>2205.23</v>
      </c>
      <c r="P3" s="57">
        <v>2204.21</v>
      </c>
      <c r="Q3" s="57">
        <v>2203.06</v>
      </c>
      <c r="R3" s="75">
        <v>2202.7</v>
      </c>
      <c r="S3" s="75">
        <v>2202.896666666667</v>
      </c>
      <c r="T3" s="75">
        <v>2203.07</v>
      </c>
      <c r="U3" s="2">
        <v>2203.43</v>
      </c>
      <c r="V3" s="2">
        <v>2204.37</v>
      </c>
      <c r="W3" s="2">
        <v>2205.08</v>
      </c>
      <c r="X3" s="2">
        <v>2205.42</v>
      </c>
    </row>
    <row r="4" spans="1:24" ht="15.75">
      <c r="A4" s="4" t="s">
        <v>25</v>
      </c>
      <c r="B4" s="74" t="s">
        <v>37</v>
      </c>
      <c r="C4" s="75">
        <v>2264.844</v>
      </c>
      <c r="D4" s="75"/>
      <c r="E4" s="75">
        <v>2274.35</v>
      </c>
      <c r="F4" s="75">
        <v>2274.023333333333</v>
      </c>
      <c r="G4" s="75">
        <v>2273.056666666667</v>
      </c>
      <c r="H4" s="75">
        <v>2272.5133333333333</v>
      </c>
      <c r="I4" s="75">
        <v>2272.4466666666667</v>
      </c>
      <c r="J4" s="75">
        <v>2273.033333333333</v>
      </c>
      <c r="K4" s="75">
        <v>2274.2233333333334</v>
      </c>
      <c r="L4" s="75">
        <v>2275.36</v>
      </c>
      <c r="M4" s="57">
        <v>2276.24</v>
      </c>
      <c r="N4" s="76">
        <v>2276.853333333333</v>
      </c>
      <c r="O4" s="76">
        <v>2276.56</v>
      </c>
      <c r="P4" s="57">
        <v>2275.36</v>
      </c>
      <c r="Q4" s="57">
        <v>2274.14</v>
      </c>
      <c r="R4" s="75">
        <v>2273.98</v>
      </c>
      <c r="S4" s="75">
        <v>2274.6133333333332</v>
      </c>
      <c r="T4" s="75">
        <v>2275.15</v>
      </c>
      <c r="U4" s="2">
        <v>2275.86</v>
      </c>
      <c r="V4" s="2">
        <v>2277.36</v>
      </c>
      <c r="W4" s="2">
        <v>2278.38</v>
      </c>
      <c r="X4" s="56">
        <v>2278.7</v>
      </c>
    </row>
    <row r="5" spans="1:24" ht="15.75">
      <c r="A5" s="4" t="s">
        <v>28</v>
      </c>
      <c r="B5" s="74" t="s">
        <v>37</v>
      </c>
      <c r="C5" s="75">
        <v>2197.156</v>
      </c>
      <c r="D5" s="75"/>
      <c r="E5" s="75">
        <v>2194.6766666666667</v>
      </c>
      <c r="F5" s="75">
        <v>2192.7</v>
      </c>
      <c r="G5" s="75">
        <v>2190.193333333333</v>
      </c>
      <c r="H5" s="75">
        <v>2188.5066666666667</v>
      </c>
      <c r="I5" s="75">
        <v>2187.2</v>
      </c>
      <c r="J5" s="75">
        <v>2186.9866666666667</v>
      </c>
      <c r="K5" s="75">
        <v>2187.3</v>
      </c>
      <c r="L5" s="75">
        <v>2187.96</v>
      </c>
      <c r="M5" s="57">
        <v>2188.52</v>
      </c>
      <c r="N5" s="76">
        <v>2189.2099999999996</v>
      </c>
      <c r="O5" s="76">
        <v>2189</v>
      </c>
      <c r="P5" s="57">
        <v>2187.98</v>
      </c>
      <c r="Q5" s="57">
        <v>2186.59</v>
      </c>
      <c r="R5" s="75">
        <v>2186.22</v>
      </c>
      <c r="S5" s="75">
        <v>2186.36</v>
      </c>
      <c r="T5" s="75">
        <v>2186.41</v>
      </c>
      <c r="U5" s="2">
        <v>2186.2</v>
      </c>
      <c r="V5" s="2">
        <v>2186.85</v>
      </c>
      <c r="W5" s="2">
        <v>2186.84</v>
      </c>
      <c r="X5" s="2">
        <v>2186.83</v>
      </c>
    </row>
    <row r="6" spans="1:24" ht="15.75">
      <c r="A6" s="4" t="s">
        <v>38</v>
      </c>
      <c r="B6" s="74"/>
      <c r="C6" s="77">
        <f aca="true" t="shared" si="0" ref="C6:J6">AVERAGE(C2:C5)</f>
        <v>2231.733</v>
      </c>
      <c r="D6" s="77"/>
      <c r="E6" s="77">
        <f t="shared" si="0"/>
        <v>2237.1116666666667</v>
      </c>
      <c r="F6" s="77">
        <f t="shared" si="0"/>
        <v>2236.1433333333334</v>
      </c>
      <c r="G6" s="77">
        <f t="shared" si="0"/>
        <v>2234.463333333333</v>
      </c>
      <c r="H6" s="77">
        <f t="shared" si="0"/>
        <v>2233.4733333333334</v>
      </c>
      <c r="I6" s="77">
        <f t="shared" si="0"/>
        <v>2232.7683333333334</v>
      </c>
      <c r="J6" s="77">
        <f t="shared" si="0"/>
        <v>2233.1975</v>
      </c>
      <c r="K6" s="77">
        <f>AVERAGE(K2:K5)</f>
        <v>2234.0125</v>
      </c>
      <c r="L6" s="77">
        <f>AVERAGE(L2:L5)</f>
        <v>2235.1075</v>
      </c>
      <c r="M6" s="77">
        <f>AVERAGE(M2:M5)</f>
        <v>2235.93</v>
      </c>
      <c r="N6" s="78">
        <v>2236.5299999999997</v>
      </c>
      <c r="O6" s="78">
        <f aca="true" t="shared" si="1" ref="O6:T6">AVERAGE(O2:O5)</f>
        <v>2236.555</v>
      </c>
      <c r="P6" s="74">
        <f t="shared" si="1"/>
        <v>2235.44</v>
      </c>
      <c r="Q6" s="74">
        <f t="shared" si="1"/>
        <v>2234.3025</v>
      </c>
      <c r="R6" s="77">
        <f t="shared" si="1"/>
        <v>2233.7999999999997</v>
      </c>
      <c r="S6" s="77">
        <f t="shared" si="1"/>
        <v>2234.205</v>
      </c>
      <c r="T6" s="77">
        <f t="shared" si="1"/>
        <v>2234.5099999999998</v>
      </c>
      <c r="U6" s="77">
        <f>AVERAGE(U2:U5)</f>
        <v>2234.9624999999996</v>
      </c>
      <c r="V6" s="77">
        <f>AVERAGE(V2:V5)</f>
        <v>2236.135</v>
      </c>
      <c r="W6" s="77">
        <f>AVERAGE(W2:W5)</f>
        <v>2236.8824999999997</v>
      </c>
      <c r="X6" s="77">
        <f>AVERAGE(X2:X5)</f>
        <v>2237.2775</v>
      </c>
    </row>
    <row r="7" spans="1:24" ht="15">
      <c r="A7" s="4" t="s">
        <v>45</v>
      </c>
      <c r="B7" s="74"/>
      <c r="C7" s="57"/>
      <c r="D7" s="57"/>
      <c r="E7" s="77">
        <f>SUM(E6-C6)</f>
        <v>5.378666666666504</v>
      </c>
      <c r="F7" s="77">
        <f>SUM(F6-C6)</f>
        <v>4.410333333333256</v>
      </c>
      <c r="G7" s="77">
        <f>SUM(G6-C6)</f>
        <v>2.7303333333329647</v>
      </c>
      <c r="H7" s="77">
        <f>SUM(H6-C6)</f>
        <v>1.740333333333183</v>
      </c>
      <c r="I7" s="77">
        <f>SUM(I6-C6)</f>
        <v>1.0353333333332557</v>
      </c>
      <c r="J7" s="77">
        <f>SUM(J6-C6)</f>
        <v>1.4645000000000437</v>
      </c>
      <c r="K7" s="77">
        <f>SUM(K6-C6)</f>
        <v>2.2794999999996435</v>
      </c>
      <c r="L7" s="77">
        <f>SUM(L6-C6)</f>
        <v>3.374499999999898</v>
      </c>
      <c r="M7" s="77">
        <f>SUM(M6-C6)</f>
        <v>4.196999999999662</v>
      </c>
      <c r="N7" s="77">
        <f>SUM(N6-C6)</f>
        <v>4.796999999999571</v>
      </c>
      <c r="O7" s="77">
        <f>SUM(O6-C6)</f>
        <v>4.821999999999662</v>
      </c>
      <c r="P7" s="77">
        <f>SUM(P6-C6)</f>
        <v>3.70699999999988</v>
      </c>
      <c r="Q7" s="77">
        <f>SUM(Q6-C6)</f>
        <v>2.569499999999607</v>
      </c>
      <c r="R7" s="77">
        <f>SUM(R6-C6)</f>
        <v>2.0669999999995525</v>
      </c>
      <c r="S7" s="77">
        <f>SUM(S6-C6)</f>
        <v>2.4719999999997526</v>
      </c>
      <c r="T7" s="77">
        <f>SUM(T6-C6)</f>
        <v>2.776999999999589</v>
      </c>
      <c r="U7" s="77">
        <f>SUM(U6-C6)</f>
        <v>3.2294999999994616</v>
      </c>
      <c r="V7" s="77">
        <f>SUM(V6-C6)</f>
        <v>4.402000000000044</v>
      </c>
      <c r="W7" s="77">
        <f>SUM(W6-C6)</f>
        <v>5.149499999999534</v>
      </c>
      <c r="X7" s="77">
        <f>SUM(X6-C6)</f>
        <v>5.544499999999971</v>
      </c>
    </row>
    <row r="8" spans="1:20" ht="14.25">
      <c r="A8" s="73"/>
      <c r="B8" s="57"/>
      <c r="C8" s="57"/>
      <c r="D8" s="57"/>
      <c r="E8" s="57"/>
      <c r="F8" s="57"/>
      <c r="G8" s="57"/>
      <c r="H8" s="57"/>
      <c r="I8" s="57"/>
      <c r="J8" s="57"/>
      <c r="K8" s="57"/>
      <c r="L8" s="75"/>
      <c r="M8" s="57"/>
      <c r="N8" s="57"/>
      <c r="O8" s="57"/>
      <c r="P8" s="57"/>
      <c r="Q8" s="57"/>
      <c r="R8" s="57"/>
      <c r="S8" s="57"/>
      <c r="T8" s="57"/>
    </row>
    <row r="9" spans="1:24" ht="15.75">
      <c r="A9" s="4" t="s">
        <v>5</v>
      </c>
      <c r="B9" s="74" t="s">
        <v>39</v>
      </c>
      <c r="C9" s="75">
        <v>2237.47</v>
      </c>
      <c r="D9" s="75"/>
      <c r="E9" s="75">
        <v>2236.6766666666663</v>
      </c>
      <c r="F9" s="79">
        <v>2236.13</v>
      </c>
      <c r="G9" s="75">
        <v>2235.3233333333333</v>
      </c>
      <c r="H9" s="75">
        <v>2235.1466666666665</v>
      </c>
      <c r="I9" s="75">
        <v>2235.373333333333</v>
      </c>
      <c r="J9" s="75">
        <v>2236.023333333333</v>
      </c>
      <c r="K9" s="75">
        <v>2236.93</v>
      </c>
      <c r="L9" s="75">
        <v>2237.93</v>
      </c>
      <c r="M9" s="57">
        <v>2238.57</v>
      </c>
      <c r="N9" s="76">
        <v>2238.6866666666665</v>
      </c>
      <c r="O9" s="76">
        <v>2238.62</v>
      </c>
      <c r="P9" s="57">
        <v>2238.38</v>
      </c>
      <c r="Q9" s="57">
        <v>2238.43</v>
      </c>
      <c r="R9" s="57">
        <v>2238.53</v>
      </c>
      <c r="S9" s="57">
        <v>2238.66</v>
      </c>
      <c r="T9" s="57">
        <v>2238.62</v>
      </c>
      <c r="U9" s="2">
        <v>2238.61</v>
      </c>
      <c r="V9" s="2">
        <v>2239.14</v>
      </c>
      <c r="W9" s="2">
        <v>2239.46</v>
      </c>
      <c r="X9" s="2">
        <v>2238.68</v>
      </c>
    </row>
    <row r="10" spans="1:24" ht="15.75">
      <c r="A10" s="4" t="s">
        <v>6</v>
      </c>
      <c r="B10" s="74" t="s">
        <v>39</v>
      </c>
      <c r="C10" s="75">
        <v>2218.7119999999995</v>
      </c>
      <c r="D10" s="75"/>
      <c r="E10" s="75">
        <v>2214.7</v>
      </c>
      <c r="F10" s="79">
        <v>2213.4533333333334</v>
      </c>
      <c r="G10" s="75">
        <v>2212.146666666667</v>
      </c>
      <c r="H10" s="75">
        <v>2210.9266666666667</v>
      </c>
      <c r="I10" s="75">
        <v>2210.18</v>
      </c>
      <c r="J10" s="75">
        <v>2210.3833333333337</v>
      </c>
      <c r="K10" s="75">
        <v>2210.8233333333333</v>
      </c>
      <c r="L10" s="75">
        <v>2211.64</v>
      </c>
      <c r="M10" s="57">
        <v>2212.14</v>
      </c>
      <c r="N10" s="76">
        <v>2213.596666666667</v>
      </c>
      <c r="O10" s="76">
        <v>2213.45</v>
      </c>
      <c r="P10" s="57">
        <v>2212.59</v>
      </c>
      <c r="Q10" s="57">
        <v>2210.62</v>
      </c>
      <c r="R10" s="57">
        <v>2210.25</v>
      </c>
      <c r="S10" s="57">
        <v>2210.14</v>
      </c>
      <c r="T10" s="57">
        <v>2209.97</v>
      </c>
      <c r="U10" s="2">
        <v>2209.65</v>
      </c>
      <c r="V10" s="2">
        <v>2210.27</v>
      </c>
      <c r="W10" s="2">
        <v>2210.48</v>
      </c>
      <c r="X10" s="2">
        <v>2210.24</v>
      </c>
    </row>
    <row r="11" spans="1:24" ht="15.75">
      <c r="A11" s="4" t="s">
        <v>7</v>
      </c>
      <c r="B11" s="74" t="s">
        <v>39</v>
      </c>
      <c r="C11" s="75">
        <v>2273.8020000000006</v>
      </c>
      <c r="D11" s="75"/>
      <c r="E11" s="75">
        <v>2273.663333333334</v>
      </c>
      <c r="F11" s="79">
        <v>2273.02</v>
      </c>
      <c r="G11" s="75">
        <v>2272.07</v>
      </c>
      <c r="H11" s="75">
        <v>2271.513333333334</v>
      </c>
      <c r="I11" s="75">
        <v>2271.37</v>
      </c>
      <c r="J11" s="75">
        <v>2271.806666666667</v>
      </c>
      <c r="K11" s="75">
        <v>2272.45</v>
      </c>
      <c r="L11" s="75">
        <v>2271.96</v>
      </c>
      <c r="M11" s="57">
        <v>2270.48</v>
      </c>
      <c r="N11" s="76">
        <v>2270.806666666667</v>
      </c>
      <c r="O11" s="76">
        <v>2271.86</v>
      </c>
      <c r="P11" s="57">
        <v>2273.39</v>
      </c>
      <c r="Q11" s="57">
        <v>2272.14</v>
      </c>
      <c r="R11" s="57">
        <v>2271.69</v>
      </c>
      <c r="S11" s="57">
        <v>2271.69</v>
      </c>
      <c r="T11" s="57">
        <v>2272.52</v>
      </c>
      <c r="U11" s="2">
        <v>2272.59</v>
      </c>
      <c r="V11" s="2">
        <v>2273.09</v>
      </c>
      <c r="W11" s="2">
        <v>2273.33</v>
      </c>
      <c r="X11" s="2">
        <v>2273.52</v>
      </c>
    </row>
    <row r="12" spans="1:24" ht="15.75">
      <c r="A12" s="4" t="s">
        <v>8</v>
      </c>
      <c r="B12" s="74" t="s">
        <v>39</v>
      </c>
      <c r="C12" s="75">
        <v>2175.932</v>
      </c>
      <c r="D12" s="75"/>
      <c r="E12" s="75">
        <v>2176.0833333333335</v>
      </c>
      <c r="F12" s="79">
        <v>2172.29</v>
      </c>
      <c r="G12" s="75">
        <v>2169.726666666667</v>
      </c>
      <c r="H12" s="75">
        <v>2166.5866666666666</v>
      </c>
      <c r="I12" s="75">
        <v>2168.183333333333</v>
      </c>
      <c r="J12" s="75">
        <v>2169.7066666666665</v>
      </c>
      <c r="K12" s="75">
        <v>2169.95</v>
      </c>
      <c r="L12" s="75">
        <v>2170.37</v>
      </c>
      <c r="M12" s="57">
        <v>2170.59</v>
      </c>
      <c r="N12" s="76">
        <v>2173.0766666666664</v>
      </c>
      <c r="O12" s="76">
        <v>2173.14</v>
      </c>
      <c r="P12" s="57">
        <v>2172.04</v>
      </c>
      <c r="Q12" s="57">
        <v>2170.71</v>
      </c>
      <c r="R12" s="57">
        <v>2170.4</v>
      </c>
      <c r="S12" s="57">
        <v>2169.54</v>
      </c>
      <c r="T12" s="57">
        <v>2169.62</v>
      </c>
      <c r="U12" s="2">
        <v>2169.67</v>
      </c>
      <c r="V12" s="2">
        <v>2171.11</v>
      </c>
      <c r="W12" s="2">
        <v>2171.57</v>
      </c>
      <c r="X12" s="2">
        <v>2171.58</v>
      </c>
    </row>
    <row r="13" spans="1:24" ht="15">
      <c r="A13" s="4" t="s">
        <v>71</v>
      </c>
      <c r="B13" s="74"/>
      <c r="C13" s="75">
        <v>2222.04</v>
      </c>
      <c r="D13" s="75"/>
      <c r="E13" s="57">
        <v>2222.04</v>
      </c>
      <c r="F13" s="57">
        <v>2222.04</v>
      </c>
      <c r="G13" s="57">
        <v>2222.04</v>
      </c>
      <c r="H13" s="75">
        <v>2219.06</v>
      </c>
      <c r="I13" s="79">
        <v>2219.48</v>
      </c>
      <c r="J13" s="75">
        <v>2220.05</v>
      </c>
      <c r="K13" s="75">
        <v>2221.06</v>
      </c>
      <c r="L13" s="75">
        <v>2222.25</v>
      </c>
      <c r="M13" s="75">
        <v>2223.02</v>
      </c>
      <c r="N13" s="75">
        <v>2223.73</v>
      </c>
      <c r="O13" s="75">
        <v>2222.9</v>
      </c>
      <c r="P13" s="75">
        <v>2222.53</v>
      </c>
      <c r="Q13" s="57">
        <v>2222.04</v>
      </c>
      <c r="R13" s="57">
        <v>2223.06</v>
      </c>
      <c r="S13" s="57">
        <v>2223.3</v>
      </c>
      <c r="T13" s="57">
        <v>2223.45</v>
      </c>
      <c r="U13" s="2">
        <v>2223.42</v>
      </c>
      <c r="V13" s="2">
        <v>2224.01</v>
      </c>
      <c r="W13" s="2">
        <v>2224.22</v>
      </c>
      <c r="X13" s="2">
        <v>2223.24</v>
      </c>
    </row>
    <row r="14" spans="1:24" ht="15.75">
      <c r="A14" s="4" t="s">
        <v>72</v>
      </c>
      <c r="B14" s="74"/>
      <c r="C14" s="75">
        <v>2261.12</v>
      </c>
      <c r="D14" s="75"/>
      <c r="E14" s="75">
        <v>2261.12</v>
      </c>
      <c r="F14" s="79">
        <v>2261.12</v>
      </c>
      <c r="G14" s="75">
        <v>2261.12</v>
      </c>
      <c r="H14" s="57">
        <v>2253.43</v>
      </c>
      <c r="I14" s="57">
        <v>2254.65</v>
      </c>
      <c r="J14" s="57">
        <v>2255.41</v>
      </c>
      <c r="K14" s="57">
        <v>2256.5</v>
      </c>
      <c r="L14" s="75">
        <v>2257.04</v>
      </c>
      <c r="M14" s="57">
        <v>2257.14</v>
      </c>
      <c r="N14" s="76">
        <v>2257.41</v>
      </c>
      <c r="O14" s="76">
        <v>2256.7</v>
      </c>
      <c r="P14" s="57">
        <v>2255.97</v>
      </c>
      <c r="Q14" s="57">
        <v>2255.22</v>
      </c>
      <c r="R14" s="57">
        <v>2255.17</v>
      </c>
      <c r="S14" s="57">
        <v>2254.57</v>
      </c>
      <c r="T14" s="57">
        <v>2254.1</v>
      </c>
      <c r="U14" s="2">
        <v>2253.64</v>
      </c>
      <c r="V14" s="2">
        <v>2254.32</v>
      </c>
      <c r="W14" s="2">
        <v>2254.41</v>
      </c>
      <c r="X14" s="2">
        <v>2254.67</v>
      </c>
    </row>
    <row r="15" spans="1:24" ht="15.75">
      <c r="A15" s="4" t="s">
        <v>73</v>
      </c>
      <c r="B15" s="74"/>
      <c r="C15" s="75">
        <v>2205.83</v>
      </c>
      <c r="D15" s="75"/>
      <c r="E15" s="75">
        <v>2205.83</v>
      </c>
      <c r="F15" s="79">
        <v>2205.83</v>
      </c>
      <c r="G15" s="75">
        <v>2205.83</v>
      </c>
      <c r="H15" s="75">
        <v>2200.3</v>
      </c>
      <c r="I15" s="75">
        <v>2199.91</v>
      </c>
      <c r="J15" s="75">
        <v>2196.57</v>
      </c>
      <c r="K15" s="75">
        <v>2200.85</v>
      </c>
      <c r="L15" s="75">
        <v>2200.38</v>
      </c>
      <c r="M15" s="57">
        <v>2200.97</v>
      </c>
      <c r="N15" s="76">
        <v>2200.85</v>
      </c>
      <c r="O15" s="76">
        <v>2199.31</v>
      </c>
      <c r="P15" s="57">
        <v>2198.68</v>
      </c>
      <c r="Q15" s="57">
        <v>2198.17</v>
      </c>
      <c r="R15" s="57">
        <v>2198.32</v>
      </c>
      <c r="S15" s="57">
        <v>2197.96</v>
      </c>
      <c r="T15" s="57">
        <v>2197.67</v>
      </c>
      <c r="U15" s="2">
        <v>2197.38</v>
      </c>
      <c r="V15" s="2">
        <v>2197.82</v>
      </c>
      <c r="W15" s="2">
        <v>2198.24</v>
      </c>
      <c r="X15" s="2">
        <v>2198.5</v>
      </c>
    </row>
    <row r="16" spans="1:24" ht="15.75">
      <c r="A16" s="4" t="s">
        <v>38</v>
      </c>
      <c r="B16" s="74"/>
      <c r="C16" s="77">
        <f>AVERAGE(C9:C15)</f>
        <v>2227.8437142857138</v>
      </c>
      <c r="D16" s="77"/>
      <c r="E16" s="77">
        <f>AVERAGE(E9:E15)</f>
        <v>2227.1590476190477</v>
      </c>
      <c r="F16" s="77">
        <f>AVERAGE(F9:F15)</f>
        <v>2226.269047619048</v>
      </c>
      <c r="G16" s="77">
        <f>AVERAGE(G9:G15)</f>
        <v>2225.465238095238</v>
      </c>
      <c r="H16" s="77">
        <f>AVERAGE(H9:H15)</f>
        <v>2222.423333333333</v>
      </c>
      <c r="I16" s="77">
        <f aca="true" t="shared" si="2" ref="I16:Q16">AVERAGE(I9:I15)</f>
        <v>2222.735238095238</v>
      </c>
      <c r="J16" s="77">
        <f t="shared" si="2"/>
        <v>2222.85</v>
      </c>
      <c r="K16" s="77">
        <f t="shared" si="2"/>
        <v>2224.080476190476</v>
      </c>
      <c r="L16" s="77">
        <f t="shared" si="2"/>
        <v>2224.5099999999998</v>
      </c>
      <c r="M16" s="77">
        <f t="shared" si="2"/>
        <v>2224.7014285714286</v>
      </c>
      <c r="N16" s="78">
        <f t="shared" si="2"/>
        <v>2225.4509523809525</v>
      </c>
      <c r="O16" s="78">
        <f t="shared" si="2"/>
        <v>2225.14</v>
      </c>
      <c r="P16" s="77">
        <f t="shared" si="2"/>
        <v>2224.797142857143</v>
      </c>
      <c r="Q16" s="77">
        <f t="shared" si="2"/>
        <v>2223.9042857142854</v>
      </c>
      <c r="R16" s="77">
        <f aca="true" t="shared" si="3" ref="R16:W16">AVERAGE(R9:R15)</f>
        <v>2223.917142857143</v>
      </c>
      <c r="S16" s="77">
        <f t="shared" si="3"/>
        <v>2223.6942857142853</v>
      </c>
      <c r="T16" s="77">
        <f t="shared" si="3"/>
        <v>2223.707142857143</v>
      </c>
      <c r="U16" s="77">
        <f t="shared" si="3"/>
        <v>2223.565714285714</v>
      </c>
      <c r="V16" s="77">
        <f t="shared" si="3"/>
        <v>2224.2514285714287</v>
      </c>
      <c r="W16" s="77">
        <f t="shared" si="3"/>
        <v>2224.5299999999997</v>
      </c>
      <c r="X16" s="77">
        <f>AVERAGE(X9:X15)</f>
        <v>2224.347142857143</v>
      </c>
    </row>
    <row r="17" spans="1:24" ht="15">
      <c r="A17" s="4" t="s">
        <v>45</v>
      </c>
      <c r="B17" s="74"/>
      <c r="C17" s="57"/>
      <c r="D17" s="57"/>
      <c r="E17" s="77">
        <f>SUM(E16-C16)</f>
        <v>-0.6846666666660894</v>
      </c>
      <c r="F17" s="77">
        <f>SUM(F16-C16)</f>
        <v>-1.5746666666659621</v>
      </c>
      <c r="G17" s="77">
        <f>SUM(G16-C16)</f>
        <v>-2.3784761904757943</v>
      </c>
      <c r="H17" s="77">
        <f>SUM(H16-C16)</f>
        <v>-5.420380952380583</v>
      </c>
      <c r="I17" s="77">
        <f>SUM(I16-C16)</f>
        <v>-5.1084761904758125</v>
      </c>
      <c r="J17" s="77">
        <f>SUM(J16-C16)</f>
        <v>-4.99371428571385</v>
      </c>
      <c r="K17" s="77">
        <f>SUM(K16-C16)</f>
        <v>-3.763238095237739</v>
      </c>
      <c r="L17" s="77">
        <f>SUM(L16-C16)</f>
        <v>-3.333714285713995</v>
      </c>
      <c r="M17" s="77">
        <f>SUM(M16-C16)</f>
        <v>-3.142285714285208</v>
      </c>
      <c r="N17" s="77">
        <f>SUM(N16-C16)</f>
        <v>-2.3927619047613007</v>
      </c>
      <c r="O17" s="77">
        <f>SUM(O16-C16)</f>
        <v>-2.703714285713886</v>
      </c>
      <c r="P17" s="77">
        <f>SUM(P16-C16)</f>
        <v>-3.046571428570587</v>
      </c>
      <c r="Q17" s="77">
        <f>SUM(Q16-C16)</f>
        <v>-3.9394285714283797</v>
      </c>
      <c r="R17" s="77">
        <f>SUM(R16-C16)</f>
        <v>-3.9265714285706963</v>
      </c>
      <c r="S17" s="77">
        <f>SUM(S16-C16)</f>
        <v>-4.149428571428416</v>
      </c>
      <c r="T17" s="77">
        <f>SUM(T16-C16)</f>
        <v>-4.136571428570733</v>
      </c>
      <c r="U17" s="77">
        <f>SUM(U16-C16)</f>
        <v>-4.277999999999793</v>
      </c>
      <c r="V17" s="77">
        <f>SUM(V16-C16)</f>
        <v>-3.592285714285026</v>
      </c>
      <c r="W17" s="77">
        <f>SUM(W16-C16)</f>
        <v>-3.3137142857140134</v>
      </c>
      <c r="X17" s="77">
        <f>SUM(X16-C16)</f>
        <v>-3.49657142857086</v>
      </c>
    </row>
    <row r="18" spans="1:20" ht="14.25">
      <c r="A18" s="73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75"/>
      <c r="M18" s="57"/>
      <c r="N18" s="57"/>
      <c r="O18" s="57"/>
      <c r="P18" s="57"/>
      <c r="Q18" s="57"/>
      <c r="R18" s="57"/>
      <c r="S18" s="57"/>
      <c r="T18" s="57"/>
    </row>
    <row r="19" spans="1:24" ht="15.75">
      <c r="A19" s="4" t="s">
        <v>22</v>
      </c>
      <c r="B19" s="74" t="s">
        <v>40</v>
      </c>
      <c r="C19" s="57">
        <v>2203.3020000000006</v>
      </c>
      <c r="D19" s="57"/>
      <c r="E19" s="75">
        <v>2205.5</v>
      </c>
      <c r="F19" s="75">
        <v>2205.233333333333</v>
      </c>
      <c r="G19" s="57">
        <v>2204.74</v>
      </c>
      <c r="H19" s="75">
        <v>2204.563333333333</v>
      </c>
      <c r="I19" s="75">
        <v>2204.6433333333334</v>
      </c>
      <c r="J19" s="75">
        <v>2205.036666666667</v>
      </c>
      <c r="K19" s="75">
        <v>2205.556666666667</v>
      </c>
      <c r="L19" s="75">
        <v>2205.89</v>
      </c>
      <c r="M19" s="57">
        <v>2206.15</v>
      </c>
      <c r="N19" s="76">
        <v>2206.2400000000002</v>
      </c>
      <c r="O19" s="76">
        <v>2204.99</v>
      </c>
      <c r="P19" s="57">
        <v>2205.28</v>
      </c>
      <c r="Q19" s="57">
        <v>2204.68</v>
      </c>
      <c r="R19" s="57">
        <v>2204.41</v>
      </c>
      <c r="S19" s="75">
        <v>2204.4</v>
      </c>
      <c r="T19" s="57">
        <v>2204.46</v>
      </c>
      <c r="U19" s="2">
        <v>2204.88</v>
      </c>
      <c r="V19" s="2">
        <v>2205.57</v>
      </c>
      <c r="W19" s="2">
        <v>2205.91</v>
      </c>
      <c r="X19" s="2">
        <v>2206.08</v>
      </c>
    </row>
    <row r="20" spans="1:24" ht="15.75">
      <c r="A20" s="4" t="s">
        <v>24</v>
      </c>
      <c r="B20" s="74" t="s">
        <v>40</v>
      </c>
      <c r="C20" s="75">
        <v>2215.9120000000003</v>
      </c>
      <c r="D20" s="75"/>
      <c r="E20" s="57">
        <v>2219.7333333333336</v>
      </c>
      <c r="F20" s="75">
        <v>2217.8866666666668</v>
      </c>
      <c r="G20" s="75">
        <v>2216.806666666667</v>
      </c>
      <c r="H20" s="75">
        <v>2215.9733333333334</v>
      </c>
      <c r="I20" s="75">
        <v>2216.956666666667</v>
      </c>
      <c r="J20" s="75">
        <v>2217.353333333333</v>
      </c>
      <c r="K20" s="75">
        <v>2217.78</v>
      </c>
      <c r="L20" s="75">
        <v>2218</v>
      </c>
      <c r="M20" s="57">
        <v>2218.14</v>
      </c>
      <c r="N20" s="76">
        <v>2217.91</v>
      </c>
      <c r="O20" s="76">
        <v>2217.82</v>
      </c>
      <c r="P20" s="57">
        <v>2217.53</v>
      </c>
      <c r="Q20" s="57">
        <v>2217.52</v>
      </c>
      <c r="R20" s="57">
        <v>2217.54</v>
      </c>
      <c r="S20" s="75">
        <v>2217.55</v>
      </c>
      <c r="T20" s="57">
        <v>2217.55</v>
      </c>
      <c r="U20" s="2">
        <v>2217.49</v>
      </c>
      <c r="V20" s="2">
        <v>2218.02</v>
      </c>
      <c r="W20" s="2">
        <v>2218.56</v>
      </c>
      <c r="X20" s="2">
        <v>2218.92</v>
      </c>
    </row>
    <row r="21" spans="1:24" ht="15.75">
      <c r="A21" s="4" t="s">
        <v>120</v>
      </c>
      <c r="B21" s="74"/>
      <c r="C21" s="75">
        <v>2267.68</v>
      </c>
      <c r="D21" s="75"/>
      <c r="E21" s="57">
        <v>2266.35</v>
      </c>
      <c r="F21" s="75">
        <v>2266.35</v>
      </c>
      <c r="G21" s="75">
        <v>2266.35</v>
      </c>
      <c r="H21" s="75">
        <v>2266.35</v>
      </c>
      <c r="I21" s="75">
        <v>2266.35</v>
      </c>
      <c r="J21" s="75">
        <v>2266.35</v>
      </c>
      <c r="K21" s="75">
        <v>2266.35</v>
      </c>
      <c r="L21" s="75">
        <v>2266.35</v>
      </c>
      <c r="M21" s="57">
        <v>2267.12</v>
      </c>
      <c r="N21" s="76">
        <v>2267.6</v>
      </c>
      <c r="O21" s="76">
        <v>2267.27</v>
      </c>
      <c r="P21" s="57">
        <v>2265.97</v>
      </c>
      <c r="Q21" s="57">
        <v>2265.07</v>
      </c>
      <c r="R21" s="57">
        <v>2264.64</v>
      </c>
      <c r="S21" s="75">
        <v>2264.54</v>
      </c>
      <c r="T21" s="57">
        <v>2264.35</v>
      </c>
      <c r="U21" s="2">
        <v>2264.38</v>
      </c>
      <c r="V21" s="2">
        <v>2265.34</v>
      </c>
      <c r="W21" s="2">
        <v>2266.33</v>
      </c>
      <c r="X21" s="2">
        <v>2266.93</v>
      </c>
    </row>
    <row r="22" spans="1:24" ht="15.75">
      <c r="A22" s="4" t="s">
        <v>121</v>
      </c>
      <c r="B22" s="74"/>
      <c r="C22" s="75">
        <v>2223.1</v>
      </c>
      <c r="D22" s="75"/>
      <c r="E22" s="57">
        <v>2223.1</v>
      </c>
      <c r="F22" s="75">
        <v>2223.1</v>
      </c>
      <c r="G22" s="75">
        <v>2224.54</v>
      </c>
      <c r="H22" s="75">
        <v>2224.46</v>
      </c>
      <c r="I22" s="75">
        <v>2224.82</v>
      </c>
      <c r="J22" s="75">
        <v>2225.25</v>
      </c>
      <c r="K22" s="75">
        <v>2225.55</v>
      </c>
      <c r="L22" s="75">
        <v>2225.6</v>
      </c>
      <c r="M22" s="57">
        <v>2225.78</v>
      </c>
      <c r="N22" s="76">
        <v>2225.09</v>
      </c>
      <c r="O22" s="76">
        <v>2225.09</v>
      </c>
      <c r="P22" s="57">
        <v>2223.84</v>
      </c>
      <c r="Q22" s="57">
        <v>2222.04</v>
      </c>
      <c r="R22" s="57">
        <v>2222.13</v>
      </c>
      <c r="S22" s="75">
        <v>2222.2</v>
      </c>
      <c r="T22" s="57">
        <v>2221.97</v>
      </c>
      <c r="U22" s="2">
        <v>2221.89</v>
      </c>
      <c r="V22" s="2">
        <v>2222.69</v>
      </c>
      <c r="W22" s="2">
        <v>2223.46</v>
      </c>
      <c r="X22" s="2">
        <v>2223.93</v>
      </c>
    </row>
    <row r="23" spans="1:24" ht="15.75">
      <c r="A23" s="4" t="s">
        <v>38</v>
      </c>
      <c r="B23" s="74"/>
      <c r="C23" s="77">
        <v>2225.87</v>
      </c>
      <c r="D23" s="77"/>
      <c r="E23" s="77">
        <f aca="true" t="shared" si="4" ref="E23:T23">AVERAGE(E19:E22)</f>
        <v>2228.6708333333336</v>
      </c>
      <c r="F23" s="77">
        <f t="shared" si="4"/>
        <v>2228.1425</v>
      </c>
      <c r="G23" s="77">
        <f t="shared" si="4"/>
        <v>2228.109166666667</v>
      </c>
      <c r="H23" s="77">
        <f t="shared" si="4"/>
        <v>2227.836666666667</v>
      </c>
      <c r="I23" s="77">
        <f t="shared" si="4"/>
        <v>2228.1925</v>
      </c>
      <c r="J23" s="77">
        <f t="shared" si="4"/>
        <v>2228.4975</v>
      </c>
      <c r="K23" s="77">
        <f t="shared" si="4"/>
        <v>2228.809166666667</v>
      </c>
      <c r="L23" s="77">
        <f t="shared" si="4"/>
        <v>2228.96</v>
      </c>
      <c r="M23" s="77">
        <f t="shared" si="4"/>
        <v>2229.2975</v>
      </c>
      <c r="N23" s="78">
        <f t="shared" si="4"/>
        <v>2229.21</v>
      </c>
      <c r="O23" s="78">
        <f t="shared" si="4"/>
        <v>2228.7925</v>
      </c>
      <c r="P23" s="77">
        <f>AVERAGE(P19:P22)</f>
        <v>2228.155</v>
      </c>
      <c r="Q23" s="77">
        <f t="shared" si="4"/>
        <v>2227.3275000000003</v>
      </c>
      <c r="R23" s="77">
        <f t="shared" si="4"/>
        <v>2227.1800000000003</v>
      </c>
      <c r="S23" s="77">
        <f t="shared" si="4"/>
        <v>2227.1725</v>
      </c>
      <c r="T23" s="77">
        <f t="shared" si="4"/>
        <v>2227.0825</v>
      </c>
      <c r="U23" s="77">
        <f>AVERAGE(U19:U22)</f>
        <v>2227.16</v>
      </c>
      <c r="V23" s="77">
        <f>AVERAGE(V19:V22)</f>
        <v>2227.905</v>
      </c>
      <c r="W23" s="77">
        <f>AVERAGE(W19:W22)</f>
        <v>2228.5649999999996</v>
      </c>
      <c r="X23" s="77">
        <f>AVERAGE(X19:X22)</f>
        <v>2228.965</v>
      </c>
    </row>
    <row r="24" spans="1:24" ht="15">
      <c r="A24" s="4" t="s">
        <v>45</v>
      </c>
      <c r="B24" s="74"/>
      <c r="C24" s="57"/>
      <c r="D24" s="57"/>
      <c r="E24" s="77">
        <f>SUM(E23-C23)</f>
        <v>2.800833333333685</v>
      </c>
      <c r="F24" s="77">
        <f>SUM(F23-C23)</f>
        <v>2.2725000000000364</v>
      </c>
      <c r="G24" s="77">
        <f>SUM(G23-C23)</f>
        <v>2.239166666667188</v>
      </c>
      <c r="H24" s="77">
        <f>SUM(H23-C23)</f>
        <v>1.9666666666671517</v>
      </c>
      <c r="I24" s="77">
        <f>SUM(I23-C23)</f>
        <v>2.3225000000002183</v>
      </c>
      <c r="J24" s="77">
        <f>SUM(J23-C23)</f>
        <v>2.6275000000000546</v>
      </c>
      <c r="K24" s="77">
        <f>SUM(K23-C23)</f>
        <v>2.939166666667006</v>
      </c>
      <c r="L24" s="77">
        <f>SUM(L23-C23)</f>
        <v>3.0900000000001455</v>
      </c>
      <c r="M24" s="77">
        <f>SUM(M23-C23)</f>
        <v>3.4275000000002365</v>
      </c>
      <c r="N24" s="77">
        <f>SUM(N23-C23)</f>
        <v>3.3400000000001455</v>
      </c>
      <c r="O24" s="77">
        <f>SUM(O23-C23)</f>
        <v>2.9225000000001273</v>
      </c>
      <c r="P24" s="77">
        <f>SUM(P23-C23)</f>
        <v>2.2850000000003092</v>
      </c>
      <c r="Q24" s="77">
        <f>SUM(Q23-C23)</f>
        <v>1.4575000000004366</v>
      </c>
      <c r="R24" s="77">
        <f>SUM(R23-C23)</f>
        <v>1.3100000000004002</v>
      </c>
      <c r="S24" s="77">
        <f>SUM(S23-C23)</f>
        <v>1.3025000000002365</v>
      </c>
      <c r="T24" s="77">
        <f>SUM(T23-C23)</f>
        <v>1.212500000000091</v>
      </c>
      <c r="U24" s="77">
        <f>SUM(U23-C23)</f>
        <v>1.2899999999999636</v>
      </c>
      <c r="V24" s="77">
        <f>SUM(V23-C23)</f>
        <v>2.0350000000003092</v>
      </c>
      <c r="W24" s="77">
        <f>SUM(W23-C23)</f>
        <v>2.694999999999709</v>
      </c>
      <c r="X24" s="77">
        <f>SUM(X23-C23)</f>
        <v>3.0950000000002547</v>
      </c>
    </row>
    <row r="25" spans="1:20" ht="14.25">
      <c r="A25" s="7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75"/>
      <c r="M25" s="57"/>
      <c r="N25" s="57"/>
      <c r="O25" s="57"/>
      <c r="P25" s="57"/>
      <c r="Q25" s="57"/>
      <c r="R25" s="57"/>
      <c r="S25" s="57"/>
      <c r="T25" s="57"/>
    </row>
    <row r="26" spans="1:24" ht="15.75">
      <c r="A26" s="4" t="s">
        <v>29</v>
      </c>
      <c r="B26" s="74" t="s">
        <v>41</v>
      </c>
      <c r="C26" s="75">
        <v>2296.7560000000003</v>
      </c>
      <c r="D26" s="75">
        <v>2296.7560000000003</v>
      </c>
      <c r="E26" s="75">
        <v>2303.0533333333333</v>
      </c>
      <c r="F26" s="75">
        <v>2301.36</v>
      </c>
      <c r="G26" s="75">
        <v>2299.5966666666664</v>
      </c>
      <c r="H26" s="75">
        <v>2299.536666666667</v>
      </c>
      <c r="I26" s="75">
        <v>2300.13</v>
      </c>
      <c r="J26" s="75">
        <v>2301.7</v>
      </c>
      <c r="K26" s="75">
        <v>2303.2166666666667</v>
      </c>
      <c r="L26" s="75">
        <v>2304.78</v>
      </c>
      <c r="M26" s="57">
        <v>2305.84</v>
      </c>
      <c r="N26" s="76">
        <v>2306.7400000000002</v>
      </c>
      <c r="O26" s="76">
        <v>2306.62</v>
      </c>
      <c r="P26" s="57">
        <v>2305.69</v>
      </c>
      <c r="Q26" s="57">
        <v>2304.63</v>
      </c>
      <c r="R26" s="75">
        <v>2304.41</v>
      </c>
      <c r="S26" s="75">
        <v>2304.6200000000003</v>
      </c>
      <c r="T26" s="57">
        <v>2305.76</v>
      </c>
      <c r="U26" s="2">
        <v>2306.42</v>
      </c>
      <c r="V26" s="2">
        <v>2307.73</v>
      </c>
      <c r="W26" s="2">
        <v>2307.2</v>
      </c>
      <c r="X26" s="2">
        <v>2306.68</v>
      </c>
    </row>
    <row r="27" spans="1:24" ht="15.75">
      <c r="A27" s="4" t="s">
        <v>42</v>
      </c>
      <c r="B27" s="74" t="s">
        <v>41</v>
      </c>
      <c r="C27" s="75">
        <v>2281.062</v>
      </c>
      <c r="D27" s="83">
        <v>2288.99</v>
      </c>
      <c r="E27" s="75">
        <v>2287.3366666666666</v>
      </c>
      <c r="F27" s="75">
        <v>2286.77</v>
      </c>
      <c r="G27" s="75">
        <v>2285.616666666667</v>
      </c>
      <c r="H27" s="75">
        <v>2284.933333333334</v>
      </c>
      <c r="I27" s="75">
        <v>2284.486666666667</v>
      </c>
      <c r="J27" s="75">
        <v>2284.726666666667</v>
      </c>
      <c r="K27" s="75">
        <v>2285.27</v>
      </c>
      <c r="L27" s="75">
        <v>2285.76</v>
      </c>
      <c r="M27" s="57">
        <v>2286.09</v>
      </c>
      <c r="N27" s="76">
        <v>2286.22</v>
      </c>
      <c r="O27" s="76">
        <v>2285.12</v>
      </c>
      <c r="P27" s="57">
        <v>2284.28</v>
      </c>
      <c r="Q27" s="57">
        <v>2283.54</v>
      </c>
      <c r="R27" s="75">
        <v>2284.24</v>
      </c>
      <c r="S27" s="75">
        <v>2284.2533333333336</v>
      </c>
      <c r="T27" s="57">
        <v>2284.98</v>
      </c>
      <c r="U27" s="56">
        <v>2285.4</v>
      </c>
      <c r="V27" s="56">
        <v>2286.79</v>
      </c>
      <c r="W27" s="56">
        <v>2287.04</v>
      </c>
      <c r="X27" s="56">
        <v>2286.51</v>
      </c>
    </row>
    <row r="28" spans="1:24" ht="15.75">
      <c r="A28" s="4" t="s">
        <v>31</v>
      </c>
      <c r="B28" s="74" t="s">
        <v>41</v>
      </c>
      <c r="C28" s="75">
        <v>2256.458</v>
      </c>
      <c r="D28" s="75">
        <v>2256.458</v>
      </c>
      <c r="E28" s="75">
        <v>2261.763333333334</v>
      </c>
      <c r="F28" s="75">
        <v>2261.266666666667</v>
      </c>
      <c r="G28" s="75">
        <v>2260.3633333333332</v>
      </c>
      <c r="H28" s="75">
        <v>2260.036666666667</v>
      </c>
      <c r="I28" s="75">
        <v>2259.78</v>
      </c>
      <c r="J28" s="75">
        <v>2260.1633333333334</v>
      </c>
      <c r="K28" s="75">
        <v>2259.876666666667</v>
      </c>
      <c r="L28" s="75">
        <v>2260.85</v>
      </c>
      <c r="M28" s="57">
        <v>2261.81</v>
      </c>
      <c r="N28" s="76">
        <v>2263.3233333333333</v>
      </c>
      <c r="O28" s="76">
        <v>2263.56</v>
      </c>
      <c r="P28" s="57">
        <v>2263.35</v>
      </c>
      <c r="Q28" s="75">
        <v>2263</v>
      </c>
      <c r="R28" s="75">
        <v>2262.81</v>
      </c>
      <c r="S28" s="75">
        <v>2262.706666666667</v>
      </c>
      <c r="T28" s="57">
        <v>2263.11</v>
      </c>
      <c r="U28" s="2">
        <v>2263.57</v>
      </c>
      <c r="V28" s="2">
        <v>2264.61</v>
      </c>
      <c r="W28" s="2">
        <v>2265.14</v>
      </c>
      <c r="X28" s="2">
        <v>2265.54</v>
      </c>
    </row>
    <row r="29" spans="1:24" ht="15.75">
      <c r="A29" s="4" t="s">
        <v>32</v>
      </c>
      <c r="B29" s="74" t="s">
        <v>41</v>
      </c>
      <c r="C29" s="75">
        <v>2278.794</v>
      </c>
      <c r="D29" s="75">
        <v>2278.794</v>
      </c>
      <c r="E29" s="75">
        <v>2278.536666666667</v>
      </c>
      <c r="F29" s="75">
        <v>2278.15</v>
      </c>
      <c r="G29" s="75">
        <v>2277.5066666666667</v>
      </c>
      <c r="H29" s="75">
        <v>2277.5433333333335</v>
      </c>
      <c r="I29" s="75">
        <v>2277.616666666667</v>
      </c>
      <c r="J29" s="75">
        <v>2277.99</v>
      </c>
      <c r="K29" s="75">
        <v>2276.8766666666666</v>
      </c>
      <c r="L29" s="75">
        <v>2277.07</v>
      </c>
      <c r="M29" s="57">
        <v>2277.14</v>
      </c>
      <c r="N29" s="76">
        <v>2278.516666666667</v>
      </c>
      <c r="O29" s="76">
        <v>2278.23</v>
      </c>
      <c r="P29" s="57">
        <v>2277.96</v>
      </c>
      <c r="Q29" s="57">
        <v>2277.82</v>
      </c>
      <c r="R29" s="75">
        <v>2277.88</v>
      </c>
      <c r="S29" s="75">
        <v>2278.0333333333333</v>
      </c>
      <c r="T29" s="75">
        <v>2278.2</v>
      </c>
      <c r="U29" s="2">
        <v>2278.04</v>
      </c>
      <c r="V29" s="2">
        <v>2278.43</v>
      </c>
      <c r="W29" s="2">
        <v>2278.51</v>
      </c>
      <c r="X29" s="2">
        <v>2278.78</v>
      </c>
    </row>
    <row r="30" spans="1:24" ht="15.75">
      <c r="A30" s="4" t="s">
        <v>43</v>
      </c>
      <c r="B30" s="74" t="s">
        <v>41</v>
      </c>
      <c r="C30" s="75">
        <v>2250.464</v>
      </c>
      <c r="D30" s="75">
        <v>2250.464</v>
      </c>
      <c r="E30" s="75">
        <v>2249.795</v>
      </c>
      <c r="F30" s="75">
        <v>2245.525</v>
      </c>
      <c r="G30" s="75">
        <v>2245.92</v>
      </c>
      <c r="H30" s="75">
        <v>2245.8933333333334</v>
      </c>
      <c r="I30" s="75">
        <v>2246.7866666666664</v>
      </c>
      <c r="J30" s="75">
        <v>2247.563333333333</v>
      </c>
      <c r="K30" s="75">
        <v>2248.4966666666664</v>
      </c>
      <c r="L30" s="75">
        <v>2249.42</v>
      </c>
      <c r="M30" s="57">
        <v>2249.78</v>
      </c>
      <c r="N30" s="76">
        <v>2250.0833333333335</v>
      </c>
      <c r="O30" s="76">
        <v>2249.3</v>
      </c>
      <c r="P30" s="57">
        <v>2248.34</v>
      </c>
      <c r="Q30" s="57">
        <v>2246.26</v>
      </c>
      <c r="R30" s="75">
        <v>2246.13</v>
      </c>
      <c r="S30" s="57">
        <v>2246.18</v>
      </c>
      <c r="T30" s="57">
        <v>2247.42</v>
      </c>
      <c r="U30" s="2">
        <v>2248.28</v>
      </c>
      <c r="V30" s="2">
        <v>2249.65</v>
      </c>
      <c r="W30" s="2">
        <v>2250.75</v>
      </c>
      <c r="X30" s="2">
        <v>2250.16</v>
      </c>
    </row>
    <row r="31" spans="1:24" ht="15.75">
      <c r="A31" s="4" t="s">
        <v>38</v>
      </c>
      <c r="B31" s="74"/>
      <c r="C31" s="81">
        <f>AVERAGE(C26:C30)</f>
        <v>2272.7068</v>
      </c>
      <c r="D31" s="80">
        <f>AVERAGE(D26:D30)</f>
        <v>2274.2924</v>
      </c>
      <c r="E31" s="77">
        <f aca="true" t="shared" si="5" ref="E31:J31">AVERAGE(E26:E30)</f>
        <v>2276.097</v>
      </c>
      <c r="F31" s="77">
        <f t="shared" si="5"/>
        <v>2274.6143333333334</v>
      </c>
      <c r="G31" s="77">
        <f t="shared" si="5"/>
        <v>2273.8006666666665</v>
      </c>
      <c r="H31" s="77">
        <f t="shared" si="5"/>
        <v>2273.588666666667</v>
      </c>
      <c r="I31" s="77">
        <f t="shared" si="5"/>
        <v>2273.76</v>
      </c>
      <c r="J31" s="77">
        <f t="shared" si="5"/>
        <v>2274.4286666666667</v>
      </c>
      <c r="K31" s="77">
        <f>AVERAGE(K26:K30)</f>
        <v>2274.7473333333332</v>
      </c>
      <c r="L31" s="77">
        <f>AVERAGE(L26:L30)</f>
        <v>2275.576</v>
      </c>
      <c r="M31" s="77">
        <f>AVERAGE(M26:M30)</f>
        <v>2276.132</v>
      </c>
      <c r="N31" s="78">
        <v>2276.9766666666665</v>
      </c>
      <c r="O31" s="77">
        <f aca="true" t="shared" si="6" ref="O31:U31">AVERAGE(O26:O30)</f>
        <v>2276.566</v>
      </c>
      <c r="P31" s="74">
        <f t="shared" si="6"/>
        <v>2275.924</v>
      </c>
      <c r="Q31" s="74">
        <f t="shared" si="6"/>
        <v>2275.05</v>
      </c>
      <c r="R31" s="77">
        <f t="shared" si="6"/>
        <v>2275.094</v>
      </c>
      <c r="S31" s="77">
        <f t="shared" si="6"/>
        <v>2275.158666666667</v>
      </c>
      <c r="T31" s="77">
        <f t="shared" si="6"/>
        <v>2275.894</v>
      </c>
      <c r="U31" s="77">
        <f t="shared" si="6"/>
        <v>2276.342</v>
      </c>
      <c r="V31" s="77">
        <f>AVERAGE(V26:V30)</f>
        <v>2277.442</v>
      </c>
      <c r="W31" s="77">
        <f>AVERAGE(W26:W30)</f>
        <v>2277.728</v>
      </c>
      <c r="X31" s="77">
        <f>AVERAGE(X26:X30)</f>
        <v>2277.534</v>
      </c>
    </row>
    <row r="32" spans="1:24" ht="15">
      <c r="A32" s="4" t="s">
        <v>45</v>
      </c>
      <c r="B32" s="74"/>
      <c r="C32" s="57"/>
      <c r="D32" s="57"/>
      <c r="E32" s="77">
        <f>SUM(E31-D31)</f>
        <v>1.8046000000003914</v>
      </c>
      <c r="F32" s="77">
        <f>SUM(F31-D31)</f>
        <v>0.32193333333361807</v>
      </c>
      <c r="G32" s="77">
        <f>SUM(G31-D31)</f>
        <v>-0.4917333333332863</v>
      </c>
      <c r="H32" s="77">
        <f>SUM(H31-D31)</f>
        <v>-0.7037333333328206</v>
      </c>
      <c r="I32" s="77">
        <f>SUM(I31-D31)</f>
        <v>-0.5323999999995976</v>
      </c>
      <c r="J32" s="77">
        <f>SUM(J31-D31)</f>
        <v>0.13626666666687015</v>
      </c>
      <c r="K32" s="77">
        <f>SUM(K31-D31)</f>
        <v>0.4549333333334289</v>
      </c>
      <c r="L32" s="77">
        <f>SUM(L31-D31)</f>
        <v>1.283600000000206</v>
      </c>
      <c r="M32" s="77">
        <f>SUM(M31-D31)</f>
        <v>1.839600000000246</v>
      </c>
      <c r="N32" s="77">
        <f>SUM(N31-D31)</f>
        <v>2.6842666666666446</v>
      </c>
      <c r="O32" s="77">
        <f>SUM(O31-D31)</f>
        <v>2.2735999999999876</v>
      </c>
      <c r="P32" s="77">
        <f>SUM(P31-D31)</f>
        <v>1.6316000000001623</v>
      </c>
      <c r="Q32" s="77">
        <f>SUM(Q31-D31)</f>
        <v>0.757600000000366</v>
      </c>
      <c r="R32" s="77">
        <f>SUM(R31-D31)</f>
        <v>0.801600000000235</v>
      </c>
      <c r="S32" s="77">
        <f>SUM(S31-D31)</f>
        <v>0.8662666666673431</v>
      </c>
      <c r="T32" s="77">
        <f>SUM(T31-D31)</f>
        <v>1.6015999999999622</v>
      </c>
      <c r="U32" s="77">
        <f>SUM(U31-D31)</f>
        <v>2.0496000000002823</v>
      </c>
      <c r="V32" s="77">
        <f>SUM(V31-D31)</f>
        <v>3.1496000000001914</v>
      </c>
      <c r="W32" s="77">
        <f>SUM(W31-D31)</f>
        <v>3.4356000000002496</v>
      </c>
      <c r="X32" s="77">
        <f>SUM(X31-D31)</f>
        <v>3.2416000000002896</v>
      </c>
    </row>
    <row r="34" spans="2:5" ht="15.75">
      <c r="B34" s="1" t="s">
        <v>44</v>
      </c>
      <c r="C34" s="1"/>
      <c r="D34" s="1"/>
      <c r="E34" s="1"/>
    </row>
    <row r="38" spans="5:24" ht="12.75">
      <c r="E38" s="2" t="s">
        <v>95</v>
      </c>
      <c r="F38" s="2" t="s">
        <v>96</v>
      </c>
      <c r="G38" s="2" t="s">
        <v>97</v>
      </c>
      <c r="H38" s="2" t="s">
        <v>98</v>
      </c>
      <c r="I38" s="2" t="s">
        <v>99</v>
      </c>
      <c r="J38" s="2" t="s">
        <v>100</v>
      </c>
      <c r="K38" s="2" t="s">
        <v>101</v>
      </c>
      <c r="L38" s="2" t="s">
        <v>102</v>
      </c>
      <c r="M38" s="3" t="s">
        <v>105</v>
      </c>
      <c r="N38" s="57" t="s">
        <v>107</v>
      </c>
      <c r="O38" s="57" t="s">
        <v>113</v>
      </c>
      <c r="P38" s="57" t="s">
        <v>116</v>
      </c>
      <c r="Q38" s="57" t="s">
        <v>119</v>
      </c>
      <c r="R38" s="57" t="s">
        <v>127</v>
      </c>
      <c r="S38" s="57" t="s">
        <v>128</v>
      </c>
      <c r="T38" s="57" t="s">
        <v>131</v>
      </c>
      <c r="U38" s="2" t="s">
        <v>138</v>
      </c>
      <c r="V38" s="2" t="s">
        <v>142</v>
      </c>
      <c r="W38" s="2" t="s">
        <v>145</v>
      </c>
      <c r="X38" s="57" t="s">
        <v>148</v>
      </c>
    </row>
    <row r="44" spans="3:7" ht="12.75">
      <c r="C44" s="2" t="s">
        <v>23</v>
      </c>
      <c r="E44" s="2" t="s">
        <v>121</v>
      </c>
      <c r="F44" s="57" t="s">
        <v>71</v>
      </c>
      <c r="G44" s="57" t="s">
        <v>72</v>
      </c>
    </row>
    <row r="45" spans="2:7" ht="12.75">
      <c r="B45" s="57" t="s">
        <v>122</v>
      </c>
      <c r="E45" s="2">
        <v>2223.1</v>
      </c>
      <c r="F45" s="57">
        <v>2204.04</v>
      </c>
      <c r="G45" s="57">
        <v>2205.83</v>
      </c>
    </row>
    <row r="46" spans="2:7" ht="12.75">
      <c r="B46" s="2" t="s">
        <v>95</v>
      </c>
      <c r="C46" s="2">
        <v>2269.14</v>
      </c>
      <c r="E46" s="2">
        <v>2223.1</v>
      </c>
      <c r="F46" s="2">
        <v>2222.04</v>
      </c>
      <c r="G46" s="2">
        <v>2205.83</v>
      </c>
    </row>
    <row r="47" spans="2:7" ht="12.75">
      <c r="B47" s="2" t="s">
        <v>96</v>
      </c>
      <c r="C47" s="2">
        <v>2267.6966666666667</v>
      </c>
      <c r="E47" s="2">
        <v>2223.1</v>
      </c>
      <c r="F47" s="2">
        <v>2222.04</v>
      </c>
      <c r="G47" s="2">
        <v>2205.83</v>
      </c>
    </row>
    <row r="48" spans="2:7" ht="12.75">
      <c r="B48" s="2" t="s">
        <v>97</v>
      </c>
      <c r="C48" s="2">
        <v>2265.72</v>
      </c>
      <c r="E48" s="2">
        <v>2224.54</v>
      </c>
      <c r="F48" s="2">
        <v>2222.04</v>
      </c>
      <c r="G48" s="2">
        <v>2205.83</v>
      </c>
    </row>
    <row r="49" spans="2:7" ht="12.75">
      <c r="B49" s="2" t="s">
        <v>98</v>
      </c>
      <c r="C49" s="2">
        <v>2264.3633333333332</v>
      </c>
      <c r="E49" s="2">
        <v>2224.46</v>
      </c>
      <c r="F49" s="2">
        <v>2219.06</v>
      </c>
      <c r="G49" s="2">
        <v>2200.3</v>
      </c>
    </row>
    <row r="50" spans="2:7" ht="12.75">
      <c r="B50" s="2" t="s">
        <v>99</v>
      </c>
      <c r="C50" s="2">
        <v>2263.6066666666666</v>
      </c>
      <c r="E50" s="2">
        <v>2224.82</v>
      </c>
      <c r="F50" s="2">
        <v>2219.48</v>
      </c>
      <c r="G50" s="2">
        <v>2199.91</v>
      </c>
    </row>
    <row r="51" spans="2:7" ht="12.75">
      <c r="B51" s="2" t="s">
        <v>100</v>
      </c>
      <c r="C51" s="2">
        <v>2263.976666666667</v>
      </c>
      <c r="E51" s="2">
        <v>2225.26</v>
      </c>
      <c r="F51" s="2">
        <v>2220.05</v>
      </c>
      <c r="G51" s="2">
        <v>2196.57</v>
      </c>
    </row>
    <row r="52" spans="2:7" ht="12.75">
      <c r="B52" s="2" t="s">
        <v>101</v>
      </c>
      <c r="C52" s="2">
        <v>2264.6233333333334</v>
      </c>
      <c r="E52" s="2">
        <v>2225.55</v>
      </c>
      <c r="F52" s="2">
        <v>2221.06</v>
      </c>
      <c r="G52" s="2">
        <v>2200.57</v>
      </c>
    </row>
    <row r="53" spans="2:7" ht="12.75">
      <c r="B53" s="2" t="s">
        <v>102</v>
      </c>
      <c r="C53" s="2">
        <v>2265.65</v>
      </c>
      <c r="E53" s="2">
        <v>2225.6</v>
      </c>
      <c r="F53" s="2">
        <v>2222.25</v>
      </c>
      <c r="G53" s="2">
        <v>2200.38</v>
      </c>
    </row>
    <row r="54" spans="2:7" ht="12.75">
      <c r="B54" s="2" t="s">
        <v>105</v>
      </c>
      <c r="C54" s="2">
        <v>2266.65</v>
      </c>
      <c r="E54" s="2">
        <v>2225.78</v>
      </c>
      <c r="F54" s="2">
        <v>2223.02</v>
      </c>
      <c r="G54" s="2">
        <v>2200.97</v>
      </c>
    </row>
    <row r="55" spans="2:7" ht="12.75">
      <c r="B55" s="2" t="s">
        <v>107</v>
      </c>
      <c r="C55" s="2">
        <v>2267.1633333333334</v>
      </c>
      <c r="E55" s="2">
        <v>2225.09</v>
      </c>
      <c r="F55" s="2">
        <v>2223.73</v>
      </c>
      <c r="G55" s="2">
        <v>2200.85</v>
      </c>
    </row>
    <row r="56" spans="2:7" ht="12.75">
      <c r="B56" s="2" t="s">
        <v>113</v>
      </c>
      <c r="C56" s="56">
        <v>2266.72</v>
      </c>
      <c r="D56" s="56"/>
      <c r="E56" s="2">
        <v>2223.84</v>
      </c>
      <c r="F56" s="2">
        <v>2222.9</v>
      </c>
      <c r="G56" s="2">
        <v>2199.31</v>
      </c>
    </row>
    <row r="57" spans="2:7" ht="12.75">
      <c r="B57" s="2" t="s">
        <v>116</v>
      </c>
      <c r="C57" s="2">
        <v>2265.2866666666664</v>
      </c>
      <c r="E57" s="2">
        <v>2222.52</v>
      </c>
      <c r="F57" s="2">
        <v>2222.53</v>
      </c>
      <c r="G57" s="2">
        <v>2198.68</v>
      </c>
    </row>
    <row r="58" spans="2:7" ht="12.75">
      <c r="B58" s="2" t="s">
        <v>119</v>
      </c>
      <c r="C58" s="2">
        <v>2264.213333333333</v>
      </c>
      <c r="E58" s="2">
        <v>2222.05</v>
      </c>
      <c r="F58" s="2">
        <v>2222.04</v>
      </c>
      <c r="G58" s="2">
        <v>2198.17</v>
      </c>
    </row>
  </sheetData>
  <sheetProtection/>
  <printOptions/>
  <pageMargins left="0.45" right="0.45" top="0.75" bottom="0.7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Atlanta</dc:creator>
  <cp:keywords/>
  <dc:description/>
  <cp:lastModifiedBy>Atlanta</cp:lastModifiedBy>
  <cp:lastPrinted>2017-05-09T18:47:59Z</cp:lastPrinted>
  <dcterms:created xsi:type="dcterms:W3CDTF">2007-05-15T20:22:06Z</dcterms:created>
  <dcterms:modified xsi:type="dcterms:W3CDTF">2022-08-15T19:45:16Z</dcterms:modified>
  <cp:category/>
  <cp:version/>
  <cp:contentType/>
  <cp:contentStatus/>
</cp:coreProperties>
</file>